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F-no-007" sheetId="1" r:id="rId1"/>
    <sheet name="1" sheetId="2" r:id="rId2"/>
    <sheet name="2" sheetId="3" r:id="rId3"/>
    <sheet name="3" sheetId="4" r:id="rId4"/>
    <sheet name="Sheet1" sheetId="5" r:id="rId5"/>
  </sheets>
  <definedNames>
    <definedName name="_xlnm.Print_Area" localSheetId="0">'F-no-007'!$A$1:$J$31</definedName>
  </definedNames>
  <calcPr calcId="124519"/>
</workbook>
</file>

<file path=xl/calcChain.xml><?xml version="1.0" encoding="utf-8"?>
<calcChain xmlns="http://schemas.openxmlformats.org/spreadsheetml/2006/main">
  <c r="O63" i="5"/>
  <c r="O64" s="1"/>
  <c r="O66" s="1"/>
  <c r="O67" s="1"/>
  <c r="P61"/>
  <c r="P63" s="1"/>
  <c r="P64" s="1"/>
  <c r="P66" s="1"/>
  <c r="P67" s="1"/>
  <c r="O61"/>
  <c r="P60"/>
  <c r="O60"/>
  <c r="N60"/>
  <c r="N61" s="1"/>
  <c r="N63" s="1"/>
  <c r="N64" s="1"/>
  <c r="N66" s="1"/>
  <c r="N67" s="1"/>
  <c r="M60"/>
  <c r="M61" s="1"/>
  <c r="M63" s="1"/>
  <c r="M64" s="1"/>
  <c r="M66" s="1"/>
  <c r="M67" s="1"/>
  <c r="L60"/>
  <c r="L61" s="1"/>
  <c r="L63" s="1"/>
  <c r="L64" s="1"/>
  <c r="L66" s="1"/>
  <c r="L67" s="1"/>
  <c r="K60"/>
  <c r="K61" s="1"/>
  <c r="K63" s="1"/>
  <c r="K64" s="1"/>
  <c r="K66" s="1"/>
  <c r="K67" s="1"/>
  <c r="J60"/>
  <c r="J61" s="1"/>
  <c r="J63" s="1"/>
  <c r="J64" s="1"/>
  <c r="J66" s="1"/>
  <c r="J67" s="1"/>
  <c r="I60"/>
  <c r="I61" s="1"/>
  <c r="I63" s="1"/>
  <c r="I64" s="1"/>
  <c r="I66" s="1"/>
  <c r="I67" s="1"/>
  <c r="H60"/>
  <c r="H61" s="1"/>
  <c r="H63" s="1"/>
  <c r="H64" s="1"/>
  <c r="H66" s="1"/>
  <c r="H67" s="1"/>
  <c r="N49"/>
  <c r="M53"/>
  <c r="M55" s="1"/>
  <c r="M56" s="1"/>
  <c r="I53"/>
  <c r="I55" s="1"/>
  <c r="I56" s="1"/>
  <c r="M52"/>
  <c r="I52"/>
  <c r="O50"/>
  <c r="O52" s="1"/>
  <c r="O53" s="1"/>
  <c r="O55" s="1"/>
  <c r="O56" s="1"/>
  <c r="N50"/>
  <c r="N52" s="1"/>
  <c r="N53" s="1"/>
  <c r="N55" s="1"/>
  <c r="N56" s="1"/>
  <c r="M50"/>
  <c r="K50"/>
  <c r="K52" s="1"/>
  <c r="K53" s="1"/>
  <c r="K55" s="1"/>
  <c r="K56" s="1"/>
  <c r="I50"/>
  <c r="P49"/>
  <c r="P50" s="1"/>
  <c r="P52" s="1"/>
  <c r="P53" s="1"/>
  <c r="P55" s="1"/>
  <c r="P56" s="1"/>
  <c r="O49"/>
  <c r="M49"/>
  <c r="L49"/>
  <c r="L50" s="1"/>
  <c r="L52" s="1"/>
  <c r="L53" s="1"/>
  <c r="L55" s="1"/>
  <c r="L56" s="1"/>
  <c r="K49"/>
  <c r="J49"/>
  <c r="J50" s="1"/>
  <c r="J52" s="1"/>
  <c r="J53" s="1"/>
  <c r="J55" s="1"/>
  <c r="J56" s="1"/>
  <c r="I49"/>
  <c r="H49"/>
  <c r="H50" s="1"/>
  <c r="H52" s="1"/>
  <c r="H53" s="1"/>
  <c r="H55" s="1"/>
  <c r="H56" s="1"/>
  <c r="P38"/>
  <c r="P39" s="1"/>
  <c r="P41" s="1"/>
  <c r="P42" s="1"/>
  <c r="P44" s="1"/>
  <c r="P45" s="1"/>
  <c r="O38"/>
  <c r="O39" s="1"/>
  <c r="O41" s="1"/>
  <c r="O42" s="1"/>
  <c r="O44" s="1"/>
  <c r="O45" s="1"/>
  <c r="N38"/>
  <c r="N39" s="1"/>
  <c r="N41" s="1"/>
  <c r="N42" s="1"/>
  <c r="N44" s="1"/>
  <c r="N45" s="1"/>
  <c r="M38"/>
  <c r="M39" s="1"/>
  <c r="M41" s="1"/>
  <c r="M42" s="1"/>
  <c r="M44" s="1"/>
  <c r="M45" s="1"/>
  <c r="L38"/>
  <c r="L39" s="1"/>
  <c r="L41" s="1"/>
  <c r="L42" s="1"/>
  <c r="L44" s="1"/>
  <c r="L45" s="1"/>
  <c r="K38"/>
  <c r="K39" s="1"/>
  <c r="K41" s="1"/>
  <c r="K42" s="1"/>
  <c r="K44" s="1"/>
  <c r="K45" s="1"/>
  <c r="J38"/>
  <c r="J39" s="1"/>
  <c r="J41" s="1"/>
  <c r="J42" s="1"/>
  <c r="J44" s="1"/>
  <c r="J45" s="1"/>
  <c r="I38"/>
  <c r="I39" s="1"/>
  <c r="I41" s="1"/>
  <c r="I42" s="1"/>
  <c r="I44" s="1"/>
  <c r="I45" s="1"/>
  <c r="H38"/>
  <c r="H39" s="1"/>
  <c r="H41" s="1"/>
  <c r="H42" s="1"/>
  <c r="H44" s="1"/>
  <c r="H45" s="1"/>
  <c r="N28"/>
  <c r="N30" s="1"/>
  <c r="N31" s="1"/>
  <c r="N33" s="1"/>
  <c r="N34" s="1"/>
  <c r="M28"/>
  <c r="M30" s="1"/>
  <c r="M31" s="1"/>
  <c r="M33" s="1"/>
  <c r="M34" s="1"/>
  <c r="K28"/>
  <c r="K30" s="1"/>
  <c r="K31" s="1"/>
  <c r="K33" s="1"/>
  <c r="K34" s="1"/>
  <c r="P27"/>
  <c r="P28" s="1"/>
  <c r="P30" s="1"/>
  <c r="P31" s="1"/>
  <c r="P33" s="1"/>
  <c r="P34" s="1"/>
  <c r="O27"/>
  <c r="O28" s="1"/>
  <c r="O30" s="1"/>
  <c r="O31" s="1"/>
  <c r="O33" s="1"/>
  <c r="O34" s="1"/>
  <c r="N27"/>
  <c r="M27"/>
  <c r="L27"/>
  <c r="L28" s="1"/>
  <c r="L30" s="1"/>
  <c r="L31" s="1"/>
  <c r="L33" s="1"/>
  <c r="L34" s="1"/>
  <c r="K27"/>
  <c r="J27"/>
  <c r="J28" s="1"/>
  <c r="J30" s="1"/>
  <c r="J31" s="1"/>
  <c r="J33" s="1"/>
  <c r="J34" s="1"/>
  <c r="I27"/>
  <c r="I28" s="1"/>
  <c r="I30" s="1"/>
  <c r="I31" s="1"/>
  <c r="I33" s="1"/>
  <c r="I34" s="1"/>
  <c r="H27"/>
  <c r="H28" s="1"/>
  <c r="H30" s="1"/>
  <c r="H31" s="1"/>
  <c r="H33" s="1"/>
  <c r="H34" s="1"/>
  <c r="K17"/>
  <c r="K19" s="1"/>
  <c r="K20" s="1"/>
  <c r="K22" s="1"/>
  <c r="K23" s="1"/>
  <c r="P16"/>
  <c r="P17" s="1"/>
  <c r="P19" s="1"/>
  <c r="P20" s="1"/>
  <c r="P22" s="1"/>
  <c r="P23" s="1"/>
  <c r="O16"/>
  <c r="O17" s="1"/>
  <c r="O19" s="1"/>
  <c r="O20" s="1"/>
  <c r="O22" s="1"/>
  <c r="O23" s="1"/>
  <c r="N16"/>
  <c r="N17" s="1"/>
  <c r="N19" s="1"/>
  <c r="N20" s="1"/>
  <c r="N22" s="1"/>
  <c r="N23" s="1"/>
  <c r="M16"/>
  <c r="M17" s="1"/>
  <c r="M19" s="1"/>
  <c r="M20" s="1"/>
  <c r="M22" s="1"/>
  <c r="M23" s="1"/>
  <c r="L16"/>
  <c r="L17" s="1"/>
  <c r="L19" s="1"/>
  <c r="L20" s="1"/>
  <c r="L22" s="1"/>
  <c r="L23" s="1"/>
  <c r="K16"/>
  <c r="J16"/>
  <c r="J17" s="1"/>
  <c r="J19" s="1"/>
  <c r="J20" s="1"/>
  <c r="J22" s="1"/>
  <c r="J23" s="1"/>
  <c r="I16"/>
  <c r="I17" s="1"/>
  <c r="I19" s="1"/>
  <c r="I20" s="1"/>
  <c r="I22" s="1"/>
  <c r="I23" s="1"/>
  <c r="H16"/>
  <c r="H17" s="1"/>
  <c r="H19" s="1"/>
  <c r="H20" s="1"/>
  <c r="H22" s="1"/>
  <c r="H23" s="1"/>
  <c r="P4"/>
  <c r="P5" s="1"/>
  <c r="P7" s="1"/>
  <c r="P8" s="1"/>
  <c r="P10" s="1"/>
  <c r="P11" s="1"/>
  <c r="O4"/>
  <c r="O5" s="1"/>
  <c r="O7" s="1"/>
  <c r="O8" s="1"/>
  <c r="O10" s="1"/>
  <c r="O11" s="1"/>
  <c r="N4"/>
  <c r="N5" s="1"/>
  <c r="N7" s="1"/>
  <c r="N8" s="1"/>
  <c r="N10" s="1"/>
  <c r="N11" s="1"/>
  <c r="M4"/>
  <c r="M5" s="1"/>
  <c r="M7" s="1"/>
  <c r="M8" s="1"/>
  <c r="M10" s="1"/>
  <c r="M11" s="1"/>
  <c r="L4"/>
  <c r="L5" s="1"/>
  <c r="L7" s="1"/>
  <c r="L8" s="1"/>
  <c r="L10" s="1"/>
  <c r="L11" s="1"/>
  <c r="K4"/>
  <c r="K5" s="1"/>
  <c r="K7" s="1"/>
  <c r="K8" s="1"/>
  <c r="K10" s="1"/>
  <c r="K11" s="1"/>
  <c r="J4"/>
  <c r="J5" s="1"/>
  <c r="J7" s="1"/>
  <c r="J8" s="1"/>
  <c r="J10" s="1"/>
  <c r="J11" s="1"/>
  <c r="I4"/>
  <c r="I5" s="1"/>
  <c r="I7" s="1"/>
  <c r="I8" s="1"/>
  <c r="I10" s="1"/>
  <c r="I11" s="1"/>
  <c r="H4"/>
  <c r="H5" s="1"/>
  <c r="H7" s="1"/>
  <c r="H8" s="1"/>
  <c r="H10" s="1"/>
  <c r="H11" s="1"/>
  <c r="P15" i="4"/>
  <c r="P16" s="1"/>
  <c r="P18" s="1"/>
  <c r="P19" s="1"/>
  <c r="P21" s="1"/>
  <c r="P22" s="1"/>
  <c r="O15"/>
  <c r="O16" s="1"/>
  <c r="O18" s="1"/>
  <c r="O19" s="1"/>
  <c r="O21" s="1"/>
  <c r="O22" s="1"/>
  <c r="N15"/>
  <c r="N16" s="1"/>
  <c r="N18" s="1"/>
  <c r="N19" s="1"/>
  <c r="N21" s="1"/>
  <c r="N22" s="1"/>
  <c r="M15"/>
  <c r="M16" s="1"/>
  <c r="M18" s="1"/>
  <c r="M19" s="1"/>
  <c r="M21" s="1"/>
  <c r="M22" s="1"/>
  <c r="L15"/>
  <c r="L16" s="1"/>
  <c r="L18" s="1"/>
  <c r="L19" s="1"/>
  <c r="L21" s="1"/>
  <c r="L22" s="1"/>
  <c r="K15"/>
  <c r="K16" s="1"/>
  <c r="K18" s="1"/>
  <c r="K19" s="1"/>
  <c r="K21" s="1"/>
  <c r="K22" s="1"/>
  <c r="J15"/>
  <c r="J16" s="1"/>
  <c r="J18" s="1"/>
  <c r="J19" s="1"/>
  <c r="J21" s="1"/>
  <c r="J22" s="1"/>
  <c r="I15"/>
  <c r="I16" s="1"/>
  <c r="I18" s="1"/>
  <c r="I19" s="1"/>
  <c r="I21" s="1"/>
  <c r="I22" s="1"/>
  <c r="H15"/>
  <c r="H16" s="1"/>
  <c r="H18" s="1"/>
  <c r="H19" s="1"/>
  <c r="H21" s="1"/>
  <c r="H15" i="2"/>
  <c r="J15"/>
  <c r="J16" s="1"/>
  <c r="J18" s="1"/>
  <c r="J19" s="1"/>
  <c r="J21" s="1"/>
  <c r="J22" s="1"/>
  <c r="I15"/>
  <c r="I16" s="1"/>
  <c r="I18" s="1"/>
  <c r="I19" s="1"/>
  <c r="I21" s="1"/>
  <c r="I22" s="1"/>
  <c r="H16"/>
  <c r="H18" s="1"/>
  <c r="H19" s="1"/>
  <c r="H21" s="1"/>
  <c r="H22" s="1"/>
  <c r="H22" i="4" l="1"/>
</calcChain>
</file>

<file path=xl/sharedStrings.xml><?xml version="1.0" encoding="utf-8"?>
<sst xmlns="http://schemas.openxmlformats.org/spreadsheetml/2006/main" count="121" uniqueCount="30">
  <si>
    <t>SOIL COMPACTION TEST REPORT</t>
  </si>
  <si>
    <t>DLBD Of sand :-                   Kg / Cum</t>
  </si>
  <si>
    <t>Wt. of sand in cone :-                   Kgs</t>
  </si>
  <si>
    <t>MDD of soil determined at laboratory :                     kg / cum   (OMC =                 %)</t>
  </si>
  <si>
    <t xml:space="preserve">Lacation :     </t>
  </si>
  <si>
    <t>Cone calibration status  :     Yes / No</t>
  </si>
  <si>
    <t xml:space="preserve">Layer: </t>
  </si>
  <si>
    <t>Date :</t>
  </si>
  <si>
    <r>
      <rPr>
        <b/>
        <sz val="11"/>
        <color theme="1"/>
        <rFont val="Calibri"/>
        <family val="2"/>
        <scheme val="minor"/>
      </rPr>
      <t>Sr. No</t>
    </r>
    <r>
      <rPr>
        <sz val="11"/>
        <color theme="1"/>
        <rFont val="Calibri"/>
        <family val="2"/>
        <scheme val="minor"/>
      </rPr>
      <t xml:space="preserve"> </t>
    </r>
  </si>
  <si>
    <t>Description</t>
  </si>
  <si>
    <t>S - 1</t>
  </si>
  <si>
    <t>S - 2</t>
  </si>
  <si>
    <t>S - 3</t>
  </si>
  <si>
    <t>Wt. of sand in pouring cylinder before pouring  (kgs)</t>
  </si>
  <si>
    <t>Wt. of sand in pouring cylinder after  pouring  (kgs)</t>
  </si>
  <si>
    <t>Wt. 0f sand in poured into the hole + cone (kgs)=(C1-C2)</t>
  </si>
  <si>
    <t>Wt. 0f sand in poured into the hole (kgs)=(C3-0.366)</t>
  </si>
  <si>
    <t>Wt.of soil extracted from the hole (kgs)</t>
  </si>
  <si>
    <t>Vol. of sand poured into the hole ( cum )= ( C4/1386)</t>
  </si>
  <si>
    <t>Wet density of soil in Kg  / cum = (C5/C6)</t>
  </si>
  <si>
    <t>Moisture of soil in %</t>
  </si>
  <si>
    <t>Dry density of soil in Kg / Cum = (C7X100)/(100+C8)</t>
  </si>
  <si>
    <t>Degree of compaction in % with ref.to MDD =C9X100/2040</t>
  </si>
  <si>
    <t>Remark</t>
  </si>
  <si>
    <t>Signature:-</t>
  </si>
  <si>
    <t>Name:-</t>
  </si>
  <si>
    <t>Date:-</t>
  </si>
  <si>
    <t xml:space="preserve">  </t>
  </si>
  <si>
    <t>Vol. of sand poured into the hole ( cum )= ( C4/1.386)</t>
  </si>
  <si>
    <t xml:space="preserve">                                        Civil Site Visit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</si>
</sst>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1"/>
  <sheetViews>
    <sheetView topLeftCell="A10" workbookViewId="0">
      <selection activeCell="A4" sqref="A4:J4"/>
    </sheetView>
  </sheetViews>
  <sheetFormatPr defaultRowHeight="15"/>
  <cols>
    <col min="1" max="1" width="6.28515625" customWidth="1"/>
    <col min="7" max="7" width="5.7109375" customWidth="1"/>
    <col min="8" max="10" width="10.7109375" customWidth="1"/>
  </cols>
  <sheetData>
    <row r="1" spans="1:11" ht="15" customHeight="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2"/>
    </row>
    <row r="2" spans="1:11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1" ht="23.2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8"/>
    </row>
    <row r="4" spans="1:11" ht="20.100000000000001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20.100000000000001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</row>
    <row r="6" spans="1:11" ht="20.100000000000001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1" ht="20.100000000000001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1" ht="20.100000000000001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1" ht="20.100000000000001" customHeight="1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1" ht="20.100000000000001" customHeight="1">
      <c r="A10" s="19" t="s">
        <v>6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1" ht="20.100000000000001" customHeight="1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1">
      <c r="A12" s="1" t="s">
        <v>8</v>
      </c>
      <c r="B12" s="22" t="s">
        <v>9</v>
      </c>
      <c r="C12" s="22"/>
      <c r="D12" s="22"/>
      <c r="E12" s="22"/>
      <c r="F12" s="22"/>
      <c r="G12" s="22"/>
      <c r="H12" s="2" t="s">
        <v>10</v>
      </c>
      <c r="I12" s="2" t="s">
        <v>11</v>
      </c>
      <c r="J12" s="2" t="s">
        <v>12</v>
      </c>
    </row>
    <row r="13" spans="1:11" ht="20.100000000000001" customHeight="1">
      <c r="A13" s="3">
        <v>1</v>
      </c>
      <c r="B13" s="9" t="s">
        <v>13</v>
      </c>
      <c r="C13" s="9"/>
      <c r="D13" s="9"/>
      <c r="E13" s="9"/>
      <c r="F13" s="9"/>
      <c r="G13" s="9"/>
      <c r="H13" s="4"/>
      <c r="I13" s="4"/>
      <c r="J13" s="4"/>
      <c r="K13" s="5"/>
    </row>
    <row r="14" spans="1:11" ht="20.100000000000001" customHeight="1">
      <c r="A14" s="3">
        <v>2</v>
      </c>
      <c r="B14" s="25" t="s">
        <v>14</v>
      </c>
      <c r="C14" s="25"/>
      <c r="D14" s="25"/>
      <c r="E14" s="25"/>
      <c r="F14" s="25"/>
      <c r="G14" s="25"/>
      <c r="H14" s="4"/>
      <c r="I14" s="4"/>
      <c r="J14" s="4"/>
      <c r="K14" s="5"/>
    </row>
    <row r="15" spans="1:11" ht="20.100000000000001" customHeight="1">
      <c r="A15" s="3">
        <v>3</v>
      </c>
      <c r="B15" s="25" t="s">
        <v>15</v>
      </c>
      <c r="C15" s="25"/>
      <c r="D15" s="25"/>
      <c r="E15" s="25"/>
      <c r="F15" s="25"/>
      <c r="G15" s="25"/>
      <c r="H15" s="4"/>
      <c r="I15" s="4"/>
      <c r="J15" s="4"/>
      <c r="K15" s="5"/>
    </row>
    <row r="16" spans="1:11" ht="20.100000000000001" customHeight="1">
      <c r="A16" s="3">
        <v>4</v>
      </c>
      <c r="B16" s="25" t="s">
        <v>16</v>
      </c>
      <c r="C16" s="25"/>
      <c r="D16" s="25"/>
      <c r="E16" s="25"/>
      <c r="F16" s="25"/>
      <c r="G16" s="25"/>
      <c r="H16" s="4"/>
      <c r="I16" s="4"/>
      <c r="J16" s="4"/>
      <c r="K16" s="5"/>
    </row>
    <row r="17" spans="1:11" ht="20.100000000000001" customHeight="1">
      <c r="A17" s="3">
        <v>5</v>
      </c>
      <c r="B17" s="25" t="s">
        <v>17</v>
      </c>
      <c r="C17" s="25"/>
      <c r="D17" s="25"/>
      <c r="E17" s="25"/>
      <c r="F17" s="25"/>
      <c r="G17" s="25"/>
      <c r="H17" s="4"/>
      <c r="I17" s="4"/>
      <c r="J17" s="4"/>
      <c r="K17" s="5"/>
    </row>
    <row r="18" spans="1:11" ht="20.100000000000001" customHeight="1">
      <c r="A18" s="3">
        <v>6</v>
      </c>
      <c r="B18" s="25" t="s">
        <v>28</v>
      </c>
      <c r="C18" s="25"/>
      <c r="D18" s="25"/>
      <c r="E18" s="25"/>
      <c r="F18" s="25"/>
      <c r="G18" s="25"/>
      <c r="H18" s="4"/>
      <c r="I18" s="4"/>
      <c r="J18" s="4"/>
      <c r="K18" s="5"/>
    </row>
    <row r="19" spans="1:11" ht="20.100000000000001" customHeight="1">
      <c r="A19" s="3">
        <v>7</v>
      </c>
      <c r="B19" s="25" t="s">
        <v>19</v>
      </c>
      <c r="C19" s="25"/>
      <c r="D19" s="25"/>
      <c r="E19" s="25"/>
      <c r="F19" s="25"/>
      <c r="G19" s="25"/>
      <c r="H19" s="4"/>
      <c r="I19" s="4"/>
      <c r="J19" s="4"/>
      <c r="K19" s="5"/>
    </row>
    <row r="20" spans="1:11" ht="20.100000000000001" customHeight="1">
      <c r="A20" s="3">
        <v>8</v>
      </c>
      <c r="B20" s="25" t="s">
        <v>20</v>
      </c>
      <c r="C20" s="25"/>
      <c r="D20" s="25"/>
      <c r="E20" s="25"/>
      <c r="F20" s="25"/>
      <c r="G20" s="25"/>
      <c r="H20" s="6"/>
      <c r="I20" s="6"/>
      <c r="J20" s="6"/>
      <c r="K20" s="7"/>
    </row>
    <row r="21" spans="1:11" ht="20.100000000000001" customHeight="1">
      <c r="A21" s="3">
        <v>9</v>
      </c>
      <c r="B21" s="25" t="s">
        <v>21</v>
      </c>
      <c r="C21" s="25"/>
      <c r="D21" s="25"/>
      <c r="E21" s="25"/>
      <c r="F21" s="25"/>
      <c r="G21" s="25"/>
      <c r="H21" s="4"/>
      <c r="I21" s="4"/>
      <c r="J21" s="4"/>
      <c r="K21" s="5"/>
    </row>
    <row r="22" spans="1:11" ht="20.100000000000001" customHeight="1">
      <c r="A22" s="3">
        <v>10</v>
      </c>
      <c r="B22" s="25" t="s">
        <v>22</v>
      </c>
      <c r="C22" s="25"/>
      <c r="D22" s="25"/>
      <c r="E22" s="25"/>
      <c r="F22" s="25"/>
      <c r="G22" s="25"/>
      <c r="H22" s="4"/>
      <c r="I22" s="4"/>
      <c r="J22" s="4"/>
      <c r="K22" s="5"/>
    </row>
    <row r="23" spans="1:11" ht="20.100000000000001" customHeight="1">
      <c r="A23" s="3">
        <v>11</v>
      </c>
      <c r="B23" s="25" t="s">
        <v>23</v>
      </c>
      <c r="C23" s="25"/>
      <c r="D23" s="25"/>
      <c r="E23" s="25"/>
      <c r="F23" s="25"/>
      <c r="G23" s="25"/>
      <c r="H23" s="3"/>
      <c r="I23" s="1"/>
      <c r="J23" s="1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1">
      <c r="A26" s="23"/>
      <c r="B26" s="23"/>
      <c r="C26" s="24"/>
      <c r="D26" s="24"/>
      <c r="E26" s="24"/>
      <c r="F26" s="24"/>
      <c r="G26" s="24"/>
      <c r="H26" s="24"/>
      <c r="I26" s="24"/>
      <c r="J26" s="24"/>
    </row>
    <row r="27" spans="1:11">
      <c r="A27" s="23"/>
      <c r="B27" s="23"/>
      <c r="C27" s="24"/>
      <c r="D27" s="24"/>
      <c r="E27" s="24"/>
      <c r="F27" s="24"/>
      <c r="G27" s="24"/>
      <c r="H27" s="24"/>
      <c r="I27" s="24"/>
      <c r="J27" s="24"/>
    </row>
    <row r="28" spans="1:11" ht="20.100000000000001" customHeight="1">
      <c r="A28" s="26" t="s">
        <v>24</v>
      </c>
      <c r="B28" s="27"/>
      <c r="C28" s="28"/>
      <c r="D28" s="29"/>
      <c r="E28" s="29"/>
      <c r="F28" s="30"/>
      <c r="G28" s="28"/>
      <c r="H28" s="29"/>
      <c r="I28" s="29"/>
      <c r="J28" s="30"/>
    </row>
    <row r="29" spans="1:11" ht="20.100000000000001" customHeight="1">
      <c r="A29" s="26" t="s">
        <v>25</v>
      </c>
      <c r="B29" s="27"/>
      <c r="C29" s="28"/>
      <c r="D29" s="29"/>
      <c r="E29" s="29"/>
      <c r="F29" s="30"/>
      <c r="G29" s="28"/>
      <c r="H29" s="29"/>
      <c r="I29" s="29"/>
      <c r="J29" s="30"/>
    </row>
    <row r="30" spans="1:11" ht="20.100000000000001" customHeight="1">
      <c r="A30" s="26" t="s">
        <v>26</v>
      </c>
      <c r="B30" s="27"/>
      <c r="C30" s="28"/>
      <c r="D30" s="29"/>
      <c r="E30" s="29"/>
      <c r="F30" s="30"/>
      <c r="G30" s="28"/>
      <c r="H30" s="29"/>
      <c r="I30" s="29"/>
      <c r="J30" s="30"/>
    </row>
    <row r="31" spans="1:11">
      <c r="A31" s="31"/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36">
    <mergeCell ref="A30:B30"/>
    <mergeCell ref="C30:F30"/>
    <mergeCell ref="G30:J30"/>
    <mergeCell ref="A31:J31"/>
    <mergeCell ref="A28:B28"/>
    <mergeCell ref="C28:F28"/>
    <mergeCell ref="G28:J28"/>
    <mergeCell ref="A29:B29"/>
    <mergeCell ref="C29:F29"/>
    <mergeCell ref="G29:J29"/>
    <mergeCell ref="A26:B27"/>
    <mergeCell ref="C26:F27"/>
    <mergeCell ref="G26:J27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A24:J25"/>
    <mergeCell ref="B13:G13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B12:G12"/>
  </mergeCells>
  <pageMargins left="0.24" right="0" top="1.39" bottom="0" header="0.27559055118110198" footer="0.78"/>
  <pageSetup paperSize="9" scale="110" orientation="portrait" r:id="rId1"/>
  <headerFooter>
    <oddFooter>&amp;LFormat No.NJDBPL-2QMOOFMTCS 007,Rev.0;Date:01/09/2013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opLeftCell="A7" workbookViewId="0">
      <selection activeCell="A4" sqref="A4:J4"/>
    </sheetView>
  </sheetViews>
  <sheetFormatPr defaultRowHeight="15"/>
  <cols>
    <col min="1" max="1" width="6.28515625" customWidth="1"/>
    <col min="7" max="7" width="5.7109375" customWidth="1"/>
    <col min="8" max="10" width="10.7109375" customWidth="1"/>
  </cols>
  <sheetData>
    <row r="1" spans="1:11" ht="15" customHeight="1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1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1" ht="23.2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8"/>
    </row>
    <row r="4" spans="1:11" ht="20.100000000000001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20.100000000000001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</row>
    <row r="6" spans="1:11" ht="20.100000000000001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1" ht="20.100000000000001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1" ht="20.100000000000001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1" ht="20.100000000000001" customHeight="1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1" ht="20.100000000000001" customHeight="1">
      <c r="A10" s="19" t="s">
        <v>6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1" ht="20.100000000000001" customHeight="1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1">
      <c r="A12" s="1" t="s">
        <v>8</v>
      </c>
      <c r="B12" s="22" t="s">
        <v>9</v>
      </c>
      <c r="C12" s="22"/>
      <c r="D12" s="22"/>
      <c r="E12" s="22"/>
      <c r="F12" s="22"/>
      <c r="G12" s="22"/>
      <c r="H12" s="8" t="s">
        <v>10</v>
      </c>
      <c r="I12" s="8" t="s">
        <v>11</v>
      </c>
      <c r="J12" s="8" t="s">
        <v>12</v>
      </c>
    </row>
    <row r="13" spans="1:11" ht="20.100000000000001" customHeight="1">
      <c r="A13" s="3">
        <v>1</v>
      </c>
      <c r="B13" s="9" t="s">
        <v>13</v>
      </c>
      <c r="C13" s="9"/>
      <c r="D13" s="9"/>
      <c r="E13" s="9"/>
      <c r="F13" s="9"/>
      <c r="G13" s="9"/>
      <c r="H13" s="4">
        <v>7.31</v>
      </c>
      <c r="I13" s="4">
        <v>7.2119999999999997</v>
      </c>
      <c r="J13" s="4">
        <v>7.3869999999999996</v>
      </c>
      <c r="K13" s="5"/>
    </row>
    <row r="14" spans="1:11" ht="20.100000000000001" customHeight="1">
      <c r="A14" s="3">
        <v>2</v>
      </c>
      <c r="B14" s="25" t="s">
        <v>14</v>
      </c>
      <c r="C14" s="25"/>
      <c r="D14" s="25"/>
      <c r="E14" s="25"/>
      <c r="F14" s="25"/>
      <c r="G14" s="25"/>
      <c r="H14" s="4">
        <v>5.2880000000000003</v>
      </c>
      <c r="I14" s="4">
        <v>5.3559999999999999</v>
      </c>
      <c r="J14" s="4">
        <v>5.4610000000000003</v>
      </c>
      <c r="K14" s="5"/>
    </row>
    <row r="15" spans="1:11" ht="20.100000000000001" customHeight="1">
      <c r="A15" s="3">
        <v>3</v>
      </c>
      <c r="B15" s="25" t="s">
        <v>15</v>
      </c>
      <c r="C15" s="25"/>
      <c r="D15" s="25"/>
      <c r="E15" s="25"/>
      <c r="F15" s="25"/>
      <c r="G15" s="25"/>
      <c r="H15" s="4">
        <f>H13-H14</f>
        <v>2.0219999999999994</v>
      </c>
      <c r="I15" s="4">
        <f>I13-I14</f>
        <v>1.8559999999999999</v>
      </c>
      <c r="J15" s="4">
        <f>J13-J14</f>
        <v>1.9259999999999993</v>
      </c>
      <c r="K15" s="5"/>
    </row>
    <row r="16" spans="1:11" ht="20.100000000000001" customHeight="1">
      <c r="A16" s="3">
        <v>4</v>
      </c>
      <c r="B16" s="25" t="s">
        <v>16</v>
      </c>
      <c r="C16" s="25"/>
      <c r="D16" s="25"/>
      <c r="E16" s="25"/>
      <c r="F16" s="25"/>
      <c r="G16" s="25"/>
      <c r="H16" s="4">
        <f>H15-0.366</f>
        <v>1.6559999999999993</v>
      </c>
      <c r="I16" s="4">
        <f>I15-0.366</f>
        <v>1.4899999999999998</v>
      </c>
      <c r="J16" s="4">
        <f>J15-0.366</f>
        <v>1.5599999999999992</v>
      </c>
      <c r="K16" s="5"/>
    </row>
    <row r="17" spans="1:11" ht="20.100000000000001" customHeight="1">
      <c r="A17" s="3">
        <v>5</v>
      </c>
      <c r="B17" s="25" t="s">
        <v>17</v>
      </c>
      <c r="C17" s="25"/>
      <c r="D17" s="25"/>
      <c r="E17" s="25"/>
      <c r="F17" s="25"/>
      <c r="G17" s="25"/>
      <c r="H17" s="4">
        <v>2.3479999999999999</v>
      </c>
      <c r="I17" s="4">
        <v>2.278</v>
      </c>
      <c r="J17" s="4">
        <v>2.31</v>
      </c>
      <c r="K17" s="5"/>
    </row>
    <row r="18" spans="1:11" ht="20.100000000000001" customHeight="1">
      <c r="A18" s="3">
        <v>6</v>
      </c>
      <c r="B18" s="25" t="s">
        <v>18</v>
      </c>
      <c r="C18" s="25"/>
      <c r="D18" s="25"/>
      <c r="E18" s="25"/>
      <c r="F18" s="25"/>
      <c r="G18" s="25"/>
      <c r="H18" s="4">
        <f>(H16/1.386)</f>
        <v>1.1948051948051943</v>
      </c>
      <c r="I18" s="4">
        <f>(I16/1.386)</f>
        <v>1.075036075036075</v>
      </c>
      <c r="J18" s="4">
        <f>(J16/1.386)</f>
        <v>1.125541125541125</v>
      </c>
      <c r="K18" s="5"/>
    </row>
    <row r="19" spans="1:11" ht="20.100000000000001" customHeight="1">
      <c r="A19" s="3">
        <v>7</v>
      </c>
      <c r="B19" s="25" t="s">
        <v>19</v>
      </c>
      <c r="C19" s="25"/>
      <c r="D19" s="25"/>
      <c r="E19" s="25"/>
      <c r="F19" s="25"/>
      <c r="G19" s="25"/>
      <c r="H19" s="4">
        <f>(H17/H18)</f>
        <v>1.9651739130434789</v>
      </c>
      <c r="I19" s="4">
        <f>(I17/I18)</f>
        <v>2.1189986577181208</v>
      </c>
      <c r="J19" s="4">
        <f>(J17/J18)</f>
        <v>2.0523461538461549</v>
      </c>
      <c r="K19" s="5"/>
    </row>
    <row r="20" spans="1:11" ht="20.100000000000001" customHeight="1">
      <c r="A20" s="3">
        <v>8</v>
      </c>
      <c r="B20" s="25" t="s">
        <v>20</v>
      </c>
      <c r="C20" s="25"/>
      <c r="D20" s="25"/>
      <c r="E20" s="25"/>
      <c r="F20" s="25"/>
      <c r="G20" s="25"/>
      <c r="H20" s="6">
        <v>6</v>
      </c>
      <c r="I20" s="6">
        <v>7</v>
      </c>
      <c r="J20" s="6">
        <v>7</v>
      </c>
      <c r="K20" s="7"/>
    </row>
    <row r="21" spans="1:11" ht="20.100000000000001" customHeight="1">
      <c r="A21" s="3">
        <v>9</v>
      </c>
      <c r="B21" s="25" t="s">
        <v>21</v>
      </c>
      <c r="C21" s="25"/>
      <c r="D21" s="25"/>
      <c r="E21" s="25"/>
      <c r="F21" s="25"/>
      <c r="G21" s="25"/>
      <c r="H21" s="4">
        <f>(H19*100)/(100+H20)</f>
        <v>1.8539376538146026</v>
      </c>
      <c r="I21" s="4">
        <f>(I19*100)/(100+I20)</f>
        <v>1.9803725773066549</v>
      </c>
      <c r="J21" s="4">
        <f>(J19*100)/(100+J20)</f>
        <v>1.918080517613229</v>
      </c>
      <c r="K21" s="5"/>
    </row>
    <row r="22" spans="1:11" ht="20.100000000000001" customHeight="1">
      <c r="A22" s="3">
        <v>10</v>
      </c>
      <c r="B22" s="25" t="s">
        <v>22</v>
      </c>
      <c r="C22" s="25"/>
      <c r="D22" s="25"/>
      <c r="E22" s="25"/>
      <c r="F22" s="25"/>
      <c r="G22" s="25"/>
      <c r="H22" s="4">
        <f>H21*100/2.04</f>
        <v>90.879296755617773</v>
      </c>
      <c r="I22" s="4">
        <f>I21*100/2.04</f>
        <v>97.077087122875241</v>
      </c>
      <c r="J22" s="4">
        <f>J21*100/2.04</f>
        <v>94.023554784962201</v>
      </c>
      <c r="K22" s="5"/>
    </row>
    <row r="23" spans="1:11" ht="20.100000000000001" customHeight="1">
      <c r="A23" s="3">
        <v>11</v>
      </c>
      <c r="B23" s="25" t="s">
        <v>23</v>
      </c>
      <c r="C23" s="25"/>
      <c r="D23" s="25"/>
      <c r="E23" s="25"/>
      <c r="F23" s="25"/>
      <c r="G23" s="25"/>
      <c r="H23" s="3"/>
      <c r="I23" s="1"/>
      <c r="J23" s="1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1">
      <c r="A26" s="23"/>
      <c r="B26" s="23"/>
      <c r="C26" s="24"/>
      <c r="D26" s="24"/>
      <c r="E26" s="24"/>
      <c r="F26" s="24"/>
      <c r="G26" s="24"/>
      <c r="H26" s="24"/>
      <c r="I26" s="24"/>
      <c r="J26" s="24"/>
    </row>
    <row r="27" spans="1:11">
      <c r="A27" s="23"/>
      <c r="B27" s="23"/>
      <c r="C27" s="24"/>
      <c r="D27" s="24"/>
      <c r="E27" s="24"/>
      <c r="F27" s="24"/>
      <c r="G27" s="24"/>
      <c r="H27" s="24"/>
      <c r="I27" s="24"/>
      <c r="J27" s="24"/>
    </row>
    <row r="28" spans="1:11" ht="20.100000000000001" customHeight="1">
      <c r="A28" s="26" t="s">
        <v>24</v>
      </c>
      <c r="B28" s="27"/>
      <c r="C28" s="28"/>
      <c r="D28" s="29"/>
      <c r="E28" s="29"/>
      <c r="F28" s="30"/>
      <c r="G28" s="28"/>
      <c r="H28" s="29"/>
      <c r="I28" s="29"/>
      <c r="J28" s="30"/>
    </row>
    <row r="29" spans="1:11" ht="20.100000000000001" customHeight="1">
      <c r="A29" s="26" t="s">
        <v>25</v>
      </c>
      <c r="B29" s="27"/>
      <c r="C29" s="28"/>
      <c r="D29" s="29"/>
      <c r="E29" s="29"/>
      <c r="F29" s="30"/>
      <c r="G29" s="28"/>
      <c r="H29" s="29"/>
      <c r="I29" s="29"/>
      <c r="J29" s="30"/>
    </row>
    <row r="30" spans="1:11" ht="20.100000000000001" customHeight="1">
      <c r="A30" s="26" t="s">
        <v>26</v>
      </c>
      <c r="B30" s="27"/>
      <c r="C30" s="28"/>
      <c r="D30" s="29"/>
      <c r="E30" s="29"/>
      <c r="F30" s="30"/>
      <c r="G30" s="28"/>
      <c r="H30" s="29"/>
      <c r="I30" s="29"/>
      <c r="J30" s="30"/>
    </row>
    <row r="31" spans="1:11">
      <c r="A31" s="31"/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36">
    <mergeCell ref="A30:B30"/>
    <mergeCell ref="C30:F30"/>
    <mergeCell ref="G30:J30"/>
    <mergeCell ref="A31:J31"/>
    <mergeCell ref="A28:B28"/>
    <mergeCell ref="C28:F28"/>
    <mergeCell ref="G28:J28"/>
    <mergeCell ref="A29:B29"/>
    <mergeCell ref="C29:F29"/>
    <mergeCell ref="G29:J29"/>
    <mergeCell ref="A26:B27"/>
    <mergeCell ref="C26:F27"/>
    <mergeCell ref="G26:J27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A24:J25"/>
    <mergeCell ref="B13:G13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B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A4" sqref="A4:J4"/>
    </sheetView>
  </sheetViews>
  <sheetFormatPr defaultRowHeight="15"/>
  <cols>
    <col min="1" max="1" width="6.28515625" customWidth="1"/>
    <col min="7" max="7" width="5.7109375" customWidth="1"/>
    <col min="8" max="10" width="10.7109375" customWidth="1"/>
  </cols>
  <sheetData>
    <row r="1" spans="1:11" ht="15" customHeight="1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1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1" ht="23.2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8"/>
    </row>
    <row r="4" spans="1:11" ht="20.100000000000001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20.100000000000001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</row>
    <row r="6" spans="1:11" ht="20.100000000000001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1" ht="20.100000000000001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1" ht="20.100000000000001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1" ht="20.100000000000001" customHeight="1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1" ht="20.100000000000001" customHeight="1">
      <c r="A10" s="19" t="s">
        <v>6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1" ht="20.100000000000001" customHeight="1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1">
      <c r="A12" s="1" t="s">
        <v>8</v>
      </c>
      <c r="B12" s="22" t="s">
        <v>9</v>
      </c>
      <c r="C12" s="22"/>
      <c r="D12" s="22"/>
      <c r="E12" s="22"/>
      <c r="F12" s="22"/>
      <c r="G12" s="22"/>
      <c r="H12" s="8" t="s">
        <v>10</v>
      </c>
      <c r="I12" s="8" t="s">
        <v>11</v>
      </c>
      <c r="J12" s="8" t="s">
        <v>12</v>
      </c>
    </row>
    <row r="13" spans="1:11" ht="20.100000000000001" customHeight="1">
      <c r="A13" s="3">
        <v>1</v>
      </c>
      <c r="B13" s="9" t="s">
        <v>13</v>
      </c>
      <c r="C13" s="9"/>
      <c r="D13" s="9"/>
      <c r="E13" s="9"/>
      <c r="F13" s="9"/>
      <c r="G13" s="9"/>
      <c r="H13" s="4"/>
      <c r="I13" s="4"/>
      <c r="J13" s="4"/>
      <c r="K13" s="4"/>
    </row>
    <row r="14" spans="1:11" ht="20.100000000000001" customHeight="1">
      <c r="A14" s="3">
        <v>2</v>
      </c>
      <c r="B14" s="25" t="s">
        <v>14</v>
      </c>
      <c r="C14" s="25"/>
      <c r="D14" s="25"/>
      <c r="E14" s="25"/>
      <c r="F14" s="25"/>
      <c r="G14" s="25"/>
      <c r="H14" s="4"/>
      <c r="I14" s="4"/>
      <c r="J14" s="4"/>
      <c r="K14" s="4"/>
    </row>
    <row r="15" spans="1:11" ht="20.100000000000001" customHeight="1">
      <c r="A15" s="3">
        <v>3</v>
      </c>
      <c r="B15" s="25" t="s">
        <v>15</v>
      </c>
      <c r="C15" s="25"/>
      <c r="D15" s="25"/>
      <c r="E15" s="25"/>
      <c r="F15" s="25"/>
      <c r="G15" s="25"/>
      <c r="H15" s="4"/>
      <c r="I15" s="4"/>
      <c r="J15" s="4"/>
      <c r="K15" s="4"/>
    </row>
    <row r="16" spans="1:11" ht="20.100000000000001" customHeight="1">
      <c r="A16" s="3">
        <v>4</v>
      </c>
      <c r="B16" s="25" t="s">
        <v>16</v>
      </c>
      <c r="C16" s="25"/>
      <c r="D16" s="25"/>
      <c r="E16" s="25"/>
      <c r="F16" s="25"/>
      <c r="G16" s="25"/>
      <c r="H16" s="4"/>
      <c r="I16" s="4"/>
      <c r="J16" s="4"/>
      <c r="K16" s="4"/>
    </row>
    <row r="17" spans="1:11" ht="20.100000000000001" customHeight="1">
      <c r="A17" s="3">
        <v>5</v>
      </c>
      <c r="B17" s="25" t="s">
        <v>17</v>
      </c>
      <c r="C17" s="25"/>
      <c r="D17" s="25"/>
      <c r="E17" s="25"/>
      <c r="F17" s="25"/>
      <c r="G17" s="25"/>
      <c r="H17" s="4"/>
      <c r="I17" s="4"/>
      <c r="J17" s="4"/>
      <c r="K17" s="4"/>
    </row>
    <row r="18" spans="1:11" ht="20.100000000000001" customHeight="1">
      <c r="A18" s="3">
        <v>6</v>
      </c>
      <c r="B18" s="25" t="s">
        <v>18</v>
      </c>
      <c r="C18" s="25"/>
      <c r="D18" s="25"/>
      <c r="E18" s="25"/>
      <c r="F18" s="25"/>
      <c r="G18" s="25"/>
      <c r="H18" s="4"/>
      <c r="I18" s="4"/>
      <c r="J18" s="4"/>
      <c r="K18" s="4"/>
    </row>
    <row r="19" spans="1:11" ht="20.100000000000001" customHeight="1">
      <c r="A19" s="3">
        <v>7</v>
      </c>
      <c r="B19" s="25" t="s">
        <v>19</v>
      </c>
      <c r="C19" s="25"/>
      <c r="D19" s="25"/>
      <c r="E19" s="25"/>
      <c r="F19" s="25"/>
      <c r="G19" s="25"/>
      <c r="H19" s="4"/>
      <c r="I19" s="4"/>
      <c r="J19" s="4"/>
      <c r="K19" s="4"/>
    </row>
    <row r="20" spans="1:11" ht="20.100000000000001" customHeight="1">
      <c r="A20" s="3">
        <v>8</v>
      </c>
      <c r="B20" s="25" t="s">
        <v>20</v>
      </c>
      <c r="C20" s="25"/>
      <c r="D20" s="25"/>
      <c r="E20" s="25"/>
      <c r="F20" s="25"/>
      <c r="G20" s="25"/>
      <c r="H20" s="6"/>
      <c r="I20" s="6"/>
      <c r="J20" s="6"/>
      <c r="K20" s="6"/>
    </row>
    <row r="21" spans="1:11" ht="20.100000000000001" customHeight="1">
      <c r="A21" s="3">
        <v>9</v>
      </c>
      <c r="B21" s="25" t="s">
        <v>21</v>
      </c>
      <c r="C21" s="25"/>
      <c r="D21" s="25"/>
      <c r="E21" s="25"/>
      <c r="F21" s="25"/>
      <c r="G21" s="25"/>
      <c r="H21" s="4"/>
      <c r="I21" s="4"/>
      <c r="J21" s="4"/>
      <c r="K21" s="4"/>
    </row>
    <row r="22" spans="1:11" ht="20.100000000000001" customHeight="1">
      <c r="A22" s="3">
        <v>10</v>
      </c>
      <c r="B22" s="25" t="s">
        <v>22</v>
      </c>
      <c r="C22" s="25"/>
      <c r="D22" s="25"/>
      <c r="E22" s="25"/>
      <c r="F22" s="25"/>
      <c r="G22" s="25"/>
      <c r="H22" s="4"/>
      <c r="I22" s="4"/>
      <c r="J22" s="4"/>
      <c r="K22" s="4"/>
    </row>
    <row r="23" spans="1:11" ht="20.100000000000001" customHeight="1">
      <c r="A23" s="3">
        <v>11</v>
      </c>
      <c r="B23" s="25" t="s">
        <v>23</v>
      </c>
      <c r="C23" s="25"/>
      <c r="D23" s="25"/>
      <c r="E23" s="25"/>
      <c r="F23" s="25"/>
      <c r="G23" s="25"/>
      <c r="H23" s="3"/>
      <c r="I23" s="1"/>
      <c r="J23" s="1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1">
      <c r="A26" s="23"/>
      <c r="B26" s="23"/>
      <c r="C26" s="24"/>
      <c r="D26" s="24"/>
      <c r="E26" s="24"/>
      <c r="F26" s="24"/>
      <c r="G26" s="24"/>
      <c r="H26" s="24"/>
      <c r="I26" s="24"/>
      <c r="J26" s="24"/>
    </row>
    <row r="27" spans="1:11">
      <c r="A27" s="23"/>
      <c r="B27" s="23"/>
      <c r="C27" s="24"/>
      <c r="D27" s="24"/>
      <c r="E27" s="24"/>
      <c r="F27" s="24"/>
      <c r="G27" s="24"/>
      <c r="H27" s="24"/>
      <c r="I27" s="24"/>
      <c r="J27" s="24"/>
    </row>
    <row r="28" spans="1:11" ht="20.100000000000001" customHeight="1">
      <c r="A28" s="26" t="s">
        <v>24</v>
      </c>
      <c r="B28" s="27"/>
      <c r="C28" s="28"/>
      <c r="D28" s="29"/>
      <c r="E28" s="29"/>
      <c r="F28" s="30"/>
      <c r="G28" s="28"/>
      <c r="H28" s="29"/>
      <c r="I28" s="29"/>
      <c r="J28" s="30"/>
    </row>
    <row r="29" spans="1:11" ht="20.100000000000001" customHeight="1">
      <c r="A29" s="26" t="s">
        <v>25</v>
      </c>
      <c r="B29" s="27"/>
      <c r="C29" s="28"/>
      <c r="D29" s="29"/>
      <c r="E29" s="29"/>
      <c r="F29" s="30"/>
      <c r="G29" s="28"/>
      <c r="H29" s="29"/>
      <c r="I29" s="29"/>
      <c r="J29" s="30"/>
    </row>
    <row r="30" spans="1:11" ht="20.100000000000001" customHeight="1">
      <c r="A30" s="26" t="s">
        <v>26</v>
      </c>
      <c r="B30" s="27"/>
      <c r="C30" s="28"/>
      <c r="D30" s="29"/>
      <c r="E30" s="29"/>
      <c r="F30" s="30"/>
      <c r="G30" s="28"/>
      <c r="H30" s="29"/>
      <c r="I30" s="29"/>
      <c r="J30" s="30"/>
    </row>
    <row r="31" spans="1:11">
      <c r="A31" s="31"/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36">
    <mergeCell ref="A30:B30"/>
    <mergeCell ref="C30:F30"/>
    <mergeCell ref="G30:J30"/>
    <mergeCell ref="A31:J31"/>
    <mergeCell ref="A28:B28"/>
    <mergeCell ref="C28:F28"/>
    <mergeCell ref="G28:J28"/>
    <mergeCell ref="A29:B29"/>
    <mergeCell ref="C29:F29"/>
    <mergeCell ref="G29:J29"/>
    <mergeCell ref="A26:B27"/>
    <mergeCell ref="C26:F27"/>
    <mergeCell ref="G26:J27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A24:J25"/>
    <mergeCell ref="B13:G13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B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A4" sqref="A4:J4"/>
    </sheetView>
  </sheetViews>
  <sheetFormatPr defaultRowHeight="15"/>
  <cols>
    <col min="1" max="1" width="6.28515625" customWidth="1"/>
    <col min="7" max="7" width="5.7109375" customWidth="1"/>
    <col min="8" max="10" width="10.7109375" customWidth="1"/>
  </cols>
  <sheetData>
    <row r="1" spans="1:16" ht="15" customHeight="1">
      <c r="A1" s="10"/>
      <c r="B1" s="11"/>
      <c r="C1" s="11"/>
      <c r="D1" s="11"/>
      <c r="E1" s="11"/>
      <c r="F1" s="11"/>
      <c r="G1" s="11"/>
      <c r="H1" s="11"/>
      <c r="I1" s="11"/>
      <c r="J1" s="12"/>
    </row>
    <row r="2" spans="1:16" ht="15" customHeight="1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6" ht="23.2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8"/>
    </row>
    <row r="4" spans="1:16" ht="20.100000000000001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6" ht="20.100000000000001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</row>
    <row r="6" spans="1:16" ht="20.100000000000001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</row>
    <row r="7" spans="1:16" ht="20.100000000000001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</row>
    <row r="8" spans="1:16" ht="20.100000000000001" customHeight="1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</row>
    <row r="9" spans="1:16" ht="20.100000000000001" customHeight="1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6" ht="20.100000000000001" customHeight="1">
      <c r="A10" s="19" t="s">
        <v>6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6" ht="20.100000000000001" customHeight="1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spans="1:16">
      <c r="A12" s="1" t="s">
        <v>8</v>
      </c>
      <c r="B12" s="22" t="s">
        <v>9</v>
      </c>
      <c r="C12" s="22"/>
      <c r="D12" s="22"/>
      <c r="E12" s="22"/>
      <c r="F12" s="22"/>
      <c r="G12" s="22"/>
      <c r="H12" s="8" t="s">
        <v>10</v>
      </c>
      <c r="I12" s="8" t="s">
        <v>11</v>
      </c>
      <c r="J12" s="8" t="s">
        <v>12</v>
      </c>
    </row>
    <row r="13" spans="1:16" ht="20.100000000000001" customHeight="1">
      <c r="A13" s="3">
        <v>1</v>
      </c>
      <c r="B13" s="9" t="s">
        <v>13</v>
      </c>
      <c r="C13" s="9"/>
      <c r="D13" s="9"/>
      <c r="E13" s="9"/>
      <c r="F13" s="9"/>
      <c r="G13" s="9"/>
      <c r="H13" s="4">
        <v>7.38</v>
      </c>
      <c r="I13" s="4">
        <v>7.41</v>
      </c>
      <c r="J13" s="4">
        <v>7.4039999999999999</v>
      </c>
      <c r="K13" s="4">
        <v>7.3970000000000002</v>
      </c>
      <c r="L13" s="4">
        <v>7.4210000000000003</v>
      </c>
      <c r="M13" s="4">
        <v>7.431</v>
      </c>
      <c r="N13" s="4">
        <v>7.4119999999999999</v>
      </c>
      <c r="O13" s="4">
        <v>7.2</v>
      </c>
      <c r="P13" s="4">
        <v>7.3</v>
      </c>
    </row>
    <row r="14" spans="1:16" ht="20.100000000000001" customHeight="1">
      <c r="A14" s="3">
        <v>2</v>
      </c>
      <c r="B14" s="25" t="s">
        <v>14</v>
      </c>
      <c r="C14" s="25"/>
      <c r="D14" s="25"/>
      <c r="E14" s="25"/>
      <c r="F14" s="25"/>
      <c r="G14" s="25"/>
      <c r="H14" s="4">
        <v>5.3259999999999996</v>
      </c>
      <c r="I14" s="4">
        <v>5.2889999999999997</v>
      </c>
      <c r="J14" s="4">
        <v>5.3479999999999999</v>
      </c>
      <c r="K14" s="4">
        <v>5.3440000000000003</v>
      </c>
      <c r="L14" s="4">
        <v>5.5119999999999996</v>
      </c>
      <c r="M14" s="4">
        <v>5.4649999999999999</v>
      </c>
      <c r="N14" s="4">
        <v>5.3979999999999997</v>
      </c>
      <c r="O14" s="4">
        <v>5.42</v>
      </c>
      <c r="P14" s="4">
        <v>5.32</v>
      </c>
    </row>
    <row r="15" spans="1:16" ht="20.100000000000001" customHeight="1">
      <c r="A15" s="3">
        <v>3</v>
      </c>
      <c r="B15" s="25" t="s">
        <v>15</v>
      </c>
      <c r="C15" s="25"/>
      <c r="D15" s="25"/>
      <c r="E15" s="25"/>
      <c r="F15" s="25"/>
      <c r="G15" s="25"/>
      <c r="H15" s="4">
        <f t="shared" ref="H15:P15" si="0">H13-H14</f>
        <v>2.0540000000000003</v>
      </c>
      <c r="I15" s="4">
        <f t="shared" si="0"/>
        <v>2.1210000000000004</v>
      </c>
      <c r="J15" s="4">
        <f t="shared" si="0"/>
        <v>2.056</v>
      </c>
      <c r="K15" s="4">
        <f t="shared" si="0"/>
        <v>2.0529999999999999</v>
      </c>
      <c r="L15" s="4">
        <f t="shared" si="0"/>
        <v>1.9090000000000007</v>
      </c>
      <c r="M15" s="4">
        <f t="shared" si="0"/>
        <v>1.9660000000000002</v>
      </c>
      <c r="N15" s="4">
        <f t="shared" si="0"/>
        <v>2.0140000000000002</v>
      </c>
      <c r="O15" s="4">
        <f t="shared" si="0"/>
        <v>1.7800000000000002</v>
      </c>
      <c r="P15" s="4">
        <f t="shared" si="0"/>
        <v>1.9799999999999995</v>
      </c>
    </row>
    <row r="16" spans="1:16" ht="20.100000000000001" customHeight="1">
      <c r="A16" s="3">
        <v>4</v>
      </c>
      <c r="B16" s="25" t="s">
        <v>16</v>
      </c>
      <c r="C16" s="25"/>
      <c r="D16" s="25"/>
      <c r="E16" s="25"/>
      <c r="F16" s="25"/>
      <c r="G16" s="25"/>
      <c r="H16" s="4">
        <f t="shared" ref="H16:P16" si="1">H15-0.366</f>
        <v>1.6880000000000002</v>
      </c>
      <c r="I16" s="4">
        <f t="shared" si="1"/>
        <v>1.7550000000000003</v>
      </c>
      <c r="J16" s="4">
        <f t="shared" si="1"/>
        <v>1.69</v>
      </c>
      <c r="K16" s="4">
        <f t="shared" si="1"/>
        <v>1.6869999999999998</v>
      </c>
      <c r="L16" s="4">
        <f t="shared" si="1"/>
        <v>1.5430000000000006</v>
      </c>
      <c r="M16" s="4">
        <f t="shared" si="1"/>
        <v>1.6</v>
      </c>
      <c r="N16" s="4">
        <f t="shared" si="1"/>
        <v>1.6480000000000001</v>
      </c>
      <c r="O16" s="4">
        <f t="shared" si="1"/>
        <v>1.4140000000000001</v>
      </c>
      <c r="P16" s="4">
        <f t="shared" si="1"/>
        <v>1.6139999999999994</v>
      </c>
    </row>
    <row r="17" spans="1:16" ht="20.100000000000001" customHeight="1">
      <c r="A17" s="3">
        <v>5</v>
      </c>
      <c r="B17" s="25" t="s">
        <v>17</v>
      </c>
      <c r="C17" s="25"/>
      <c r="D17" s="25"/>
      <c r="E17" s="25"/>
      <c r="F17" s="25"/>
      <c r="G17" s="25"/>
      <c r="H17" s="4">
        <v>2.3180000000000001</v>
      </c>
      <c r="I17" s="4">
        <v>2.218</v>
      </c>
      <c r="J17" s="4">
        <v>2.2189999999999999</v>
      </c>
      <c r="K17" s="4">
        <v>2.3410000000000002</v>
      </c>
      <c r="L17" s="4">
        <v>2.1059999999999999</v>
      </c>
      <c r="M17" s="4">
        <v>2.0449999999999999</v>
      </c>
      <c r="N17" s="4">
        <v>2.21</v>
      </c>
      <c r="O17" s="4">
        <v>2.0209999999999999</v>
      </c>
      <c r="P17" s="4">
        <v>2.21</v>
      </c>
    </row>
    <row r="18" spans="1:16" ht="20.100000000000001" customHeight="1">
      <c r="A18" s="3">
        <v>6</v>
      </c>
      <c r="B18" s="25" t="s">
        <v>18</v>
      </c>
      <c r="C18" s="25"/>
      <c r="D18" s="25"/>
      <c r="E18" s="25"/>
      <c r="F18" s="25"/>
      <c r="G18" s="25"/>
      <c r="H18" s="4">
        <f t="shared" ref="H18:P18" si="2">(H16/1.386)</f>
        <v>1.217893217893218</v>
      </c>
      <c r="I18" s="4">
        <f t="shared" si="2"/>
        <v>1.2662337662337666</v>
      </c>
      <c r="J18" s="4">
        <f t="shared" si="2"/>
        <v>1.2193362193362194</v>
      </c>
      <c r="K18" s="4">
        <f t="shared" si="2"/>
        <v>1.2171717171717171</v>
      </c>
      <c r="L18" s="4">
        <f t="shared" si="2"/>
        <v>1.1132756132756139</v>
      </c>
      <c r="M18" s="4">
        <f t="shared" si="2"/>
        <v>1.1544011544011545</v>
      </c>
      <c r="N18" s="4">
        <f t="shared" si="2"/>
        <v>1.1890331890331891</v>
      </c>
      <c r="O18" s="4">
        <f t="shared" si="2"/>
        <v>1.0202020202020203</v>
      </c>
      <c r="P18" s="4">
        <f t="shared" si="2"/>
        <v>1.1645021645021643</v>
      </c>
    </row>
    <row r="19" spans="1:16" ht="20.100000000000001" customHeight="1">
      <c r="A19" s="3">
        <v>7</v>
      </c>
      <c r="B19" s="25" t="s">
        <v>19</v>
      </c>
      <c r="C19" s="25"/>
      <c r="D19" s="25"/>
      <c r="E19" s="25"/>
      <c r="F19" s="25"/>
      <c r="G19" s="25"/>
      <c r="H19" s="4">
        <f t="shared" ref="H19:P19" si="3">(H17/H18)</f>
        <v>1.9032867298578198</v>
      </c>
      <c r="I19" s="4">
        <f t="shared" si="3"/>
        <v>1.7516512820512815</v>
      </c>
      <c r="J19" s="4">
        <f t="shared" si="3"/>
        <v>1.8198426035502957</v>
      </c>
      <c r="K19" s="4">
        <f t="shared" si="3"/>
        <v>1.9233112033195023</v>
      </c>
      <c r="L19" s="4">
        <f t="shared" si="3"/>
        <v>1.8917148412184046</v>
      </c>
      <c r="M19" s="4">
        <f t="shared" si="3"/>
        <v>1.7714812499999997</v>
      </c>
      <c r="N19" s="4">
        <f t="shared" si="3"/>
        <v>1.8586529126213591</v>
      </c>
      <c r="O19" s="4">
        <f t="shared" si="3"/>
        <v>1.9809801980198016</v>
      </c>
      <c r="P19" s="4">
        <f t="shared" si="3"/>
        <v>1.8978066914498144</v>
      </c>
    </row>
    <row r="20" spans="1:16" ht="20.100000000000001" customHeight="1">
      <c r="A20" s="3">
        <v>8</v>
      </c>
      <c r="B20" s="25" t="s">
        <v>20</v>
      </c>
      <c r="C20" s="25"/>
      <c r="D20" s="25"/>
      <c r="E20" s="25"/>
      <c r="F20" s="25"/>
      <c r="G20" s="25"/>
      <c r="H20" s="6">
        <v>8</v>
      </c>
      <c r="I20" s="6">
        <v>7</v>
      </c>
      <c r="J20" s="6">
        <v>8</v>
      </c>
      <c r="K20" s="6">
        <v>8.5</v>
      </c>
      <c r="L20" s="6">
        <v>7</v>
      </c>
      <c r="M20" s="6">
        <v>8</v>
      </c>
      <c r="N20" s="6">
        <v>8</v>
      </c>
      <c r="O20" s="6">
        <v>8</v>
      </c>
      <c r="P20" s="6">
        <v>7</v>
      </c>
    </row>
    <row r="21" spans="1:16" ht="20.100000000000001" customHeight="1">
      <c r="A21" s="3">
        <v>9</v>
      </c>
      <c r="B21" s="25" t="s">
        <v>21</v>
      </c>
      <c r="C21" s="25"/>
      <c r="D21" s="25"/>
      <c r="E21" s="25"/>
      <c r="F21" s="25"/>
      <c r="G21" s="25"/>
      <c r="H21" s="4">
        <f t="shared" ref="H21:P21" si="4">(H19*100)/(100+H20)</f>
        <v>1.7623025276461293</v>
      </c>
      <c r="I21" s="4">
        <f t="shared" si="4"/>
        <v>1.6370572729451229</v>
      </c>
      <c r="J21" s="4">
        <f t="shared" si="4"/>
        <v>1.6850394477317552</v>
      </c>
      <c r="K21" s="4">
        <f t="shared" si="4"/>
        <v>1.7726370537506935</v>
      </c>
      <c r="L21" s="4">
        <f t="shared" si="4"/>
        <v>1.7679577955312191</v>
      </c>
      <c r="M21" s="4">
        <f t="shared" si="4"/>
        <v>1.6402604166666663</v>
      </c>
      <c r="N21" s="4">
        <f t="shared" si="4"/>
        <v>1.720974919093851</v>
      </c>
      <c r="O21" s="4">
        <f t="shared" si="4"/>
        <v>1.8342409240924089</v>
      </c>
      <c r="P21" s="4">
        <f t="shared" si="4"/>
        <v>1.7736511135044994</v>
      </c>
    </row>
    <row r="22" spans="1:16" ht="20.100000000000001" customHeight="1">
      <c r="A22" s="3">
        <v>10</v>
      </c>
      <c r="B22" s="25" t="s">
        <v>22</v>
      </c>
      <c r="C22" s="25"/>
      <c r="D22" s="25"/>
      <c r="E22" s="25"/>
      <c r="F22" s="25"/>
      <c r="G22" s="25"/>
      <c r="H22" s="4">
        <f t="shared" ref="H22:P22" si="5">H21*100/2.04</f>
        <v>86.387378806182795</v>
      </c>
      <c r="I22" s="4">
        <f t="shared" si="5"/>
        <v>80.247905536525636</v>
      </c>
      <c r="J22" s="4">
        <f t="shared" si="5"/>
        <v>82.599972928027213</v>
      </c>
      <c r="K22" s="4">
        <f t="shared" si="5"/>
        <v>86.893973223073203</v>
      </c>
      <c r="L22" s="4">
        <f t="shared" si="5"/>
        <v>86.664597820157795</v>
      </c>
      <c r="M22" s="4">
        <f t="shared" si="5"/>
        <v>80.404922385620893</v>
      </c>
      <c r="N22" s="4">
        <f t="shared" si="5"/>
        <v>84.361515641855434</v>
      </c>
      <c r="O22" s="4">
        <f t="shared" si="5"/>
        <v>89.913770788843578</v>
      </c>
      <c r="P22" s="4">
        <f t="shared" si="5"/>
        <v>86.943682034534291</v>
      </c>
    </row>
    <row r="23" spans="1:16" ht="20.100000000000001" customHeight="1">
      <c r="A23" s="3">
        <v>11</v>
      </c>
      <c r="B23" s="25" t="s">
        <v>23</v>
      </c>
      <c r="C23" s="25"/>
      <c r="D23" s="25"/>
      <c r="E23" s="25"/>
      <c r="F23" s="25"/>
      <c r="G23" s="25"/>
      <c r="H23" s="3"/>
      <c r="I23" s="1"/>
      <c r="J23" s="1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6">
      <c r="A26" s="23"/>
      <c r="B26" s="23"/>
      <c r="C26" s="24"/>
      <c r="D26" s="24"/>
      <c r="E26" s="24"/>
      <c r="F26" s="24"/>
      <c r="G26" s="24"/>
      <c r="H26" s="24"/>
      <c r="I26" s="24"/>
      <c r="J26" s="24"/>
    </row>
    <row r="27" spans="1:16">
      <c r="A27" s="23"/>
      <c r="B27" s="23"/>
      <c r="C27" s="24"/>
      <c r="D27" s="24"/>
      <c r="E27" s="24"/>
      <c r="F27" s="24"/>
      <c r="G27" s="24"/>
      <c r="H27" s="24"/>
      <c r="I27" s="24"/>
      <c r="J27" s="24"/>
    </row>
    <row r="28" spans="1:16" ht="20.100000000000001" customHeight="1">
      <c r="A28" s="26" t="s">
        <v>24</v>
      </c>
      <c r="B28" s="27"/>
      <c r="C28" s="28"/>
      <c r="D28" s="29"/>
      <c r="E28" s="29"/>
      <c r="F28" s="30"/>
      <c r="G28" s="28"/>
      <c r="H28" s="29"/>
      <c r="I28" s="29"/>
      <c r="J28" s="30"/>
    </row>
    <row r="29" spans="1:16" ht="20.100000000000001" customHeight="1">
      <c r="A29" s="26" t="s">
        <v>25</v>
      </c>
      <c r="B29" s="27"/>
      <c r="C29" s="28"/>
      <c r="D29" s="29"/>
      <c r="E29" s="29"/>
      <c r="F29" s="30"/>
      <c r="G29" s="28"/>
      <c r="H29" s="29"/>
      <c r="I29" s="29"/>
      <c r="J29" s="30"/>
    </row>
    <row r="30" spans="1:16" ht="20.100000000000001" customHeight="1">
      <c r="A30" s="26" t="s">
        <v>26</v>
      </c>
      <c r="B30" s="27"/>
      <c r="C30" s="28"/>
      <c r="D30" s="29"/>
      <c r="E30" s="29"/>
      <c r="F30" s="30"/>
      <c r="G30" s="28"/>
      <c r="H30" s="29"/>
      <c r="I30" s="29"/>
      <c r="J30" s="30"/>
    </row>
    <row r="31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36">
    <mergeCell ref="A30:B30"/>
    <mergeCell ref="C30:F30"/>
    <mergeCell ref="G30:J30"/>
    <mergeCell ref="A31:J31"/>
    <mergeCell ref="A28:B28"/>
    <mergeCell ref="C28:F28"/>
    <mergeCell ref="G28:J28"/>
    <mergeCell ref="A29:B29"/>
    <mergeCell ref="C29:F29"/>
    <mergeCell ref="G29:J29"/>
    <mergeCell ref="A26:B27"/>
    <mergeCell ref="C26:F27"/>
    <mergeCell ref="G26:J27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A24:J25"/>
    <mergeCell ref="B13:G13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B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67"/>
  <sheetViews>
    <sheetView topLeftCell="A70" workbookViewId="0">
      <selection activeCell="O14" sqref="O14:O23"/>
    </sheetView>
  </sheetViews>
  <sheetFormatPr defaultRowHeight="15"/>
  <sheetData>
    <row r="2" spans="1:16" ht="20.100000000000001" customHeight="1">
      <c r="A2" s="3">
        <v>1</v>
      </c>
      <c r="B2" s="9" t="s">
        <v>13</v>
      </c>
      <c r="C2" s="9"/>
      <c r="D2" s="9"/>
      <c r="E2" s="9"/>
      <c r="F2" s="9"/>
      <c r="G2" s="9"/>
      <c r="H2" s="4">
        <v>7.48</v>
      </c>
      <c r="I2" s="4">
        <v>7.4139999999999997</v>
      </c>
      <c r="J2" s="4">
        <v>7.4059999999999997</v>
      </c>
      <c r="K2" s="4">
        <v>7.41</v>
      </c>
      <c r="L2" s="4">
        <v>7.4160000000000004</v>
      </c>
      <c r="M2" s="4">
        <v>7.4160000000000004</v>
      </c>
      <c r="N2" s="4">
        <v>7.4210000000000003</v>
      </c>
      <c r="O2" s="4">
        <v>7.4189999999999996</v>
      </c>
      <c r="P2" s="4">
        <v>7.4880000000000004</v>
      </c>
    </row>
    <row r="3" spans="1:16" ht="20.100000000000001" customHeight="1">
      <c r="A3" s="3">
        <v>2</v>
      </c>
      <c r="B3" s="25" t="s">
        <v>14</v>
      </c>
      <c r="C3" s="25"/>
      <c r="D3" s="25"/>
      <c r="E3" s="25"/>
      <c r="F3" s="25"/>
      <c r="G3" s="25"/>
      <c r="H3" s="4">
        <v>5.4749999999999996</v>
      </c>
      <c r="I3" s="4">
        <v>5.4160000000000004</v>
      </c>
      <c r="J3" s="4">
        <v>5.3979999999999997</v>
      </c>
      <c r="K3" s="4">
        <v>5.41</v>
      </c>
      <c r="L3" s="4">
        <v>5.3979999999999997</v>
      </c>
      <c r="M3" s="4">
        <v>5.399</v>
      </c>
      <c r="N3" s="4">
        <v>5.42</v>
      </c>
      <c r="O3" s="4">
        <v>5.548</v>
      </c>
      <c r="P3" s="4">
        <v>5.4980000000000002</v>
      </c>
    </row>
    <row r="4" spans="1:16" ht="20.100000000000001" customHeight="1">
      <c r="A4" s="3">
        <v>3</v>
      </c>
      <c r="B4" s="25" t="s">
        <v>15</v>
      </c>
      <c r="C4" s="25"/>
      <c r="D4" s="25"/>
      <c r="E4" s="25"/>
      <c r="F4" s="25"/>
      <c r="G4" s="25"/>
      <c r="H4" s="4">
        <f t="shared" ref="H4:P4" si="0">H2-H3</f>
        <v>2.0050000000000008</v>
      </c>
      <c r="I4" s="4">
        <f t="shared" si="0"/>
        <v>1.9979999999999993</v>
      </c>
      <c r="J4" s="4">
        <f t="shared" si="0"/>
        <v>2.008</v>
      </c>
      <c r="K4" s="4">
        <f t="shared" si="0"/>
        <v>2</v>
      </c>
      <c r="L4" s="4">
        <f t="shared" si="0"/>
        <v>2.0180000000000007</v>
      </c>
      <c r="M4" s="4">
        <f t="shared" si="0"/>
        <v>2.0170000000000003</v>
      </c>
      <c r="N4" s="4">
        <f t="shared" si="0"/>
        <v>2.0010000000000003</v>
      </c>
      <c r="O4" s="4">
        <f t="shared" si="0"/>
        <v>1.8709999999999996</v>
      </c>
      <c r="P4" s="4">
        <f t="shared" si="0"/>
        <v>1.9900000000000002</v>
      </c>
    </row>
    <row r="5" spans="1:16" ht="20.100000000000001" customHeight="1">
      <c r="A5" s="3">
        <v>4</v>
      </c>
      <c r="B5" s="25" t="s">
        <v>16</v>
      </c>
      <c r="C5" s="25"/>
      <c r="D5" s="25"/>
      <c r="E5" s="25"/>
      <c r="F5" s="25"/>
      <c r="G5" s="25"/>
      <c r="H5" s="4">
        <f t="shared" ref="H5:P5" si="1">H4-0.366</f>
        <v>1.6390000000000007</v>
      </c>
      <c r="I5" s="4">
        <f t="shared" si="1"/>
        <v>1.6319999999999992</v>
      </c>
      <c r="J5" s="4">
        <f t="shared" si="1"/>
        <v>1.6419999999999999</v>
      </c>
      <c r="K5" s="4">
        <f t="shared" si="1"/>
        <v>1.6339999999999999</v>
      </c>
      <c r="L5" s="4">
        <f t="shared" si="1"/>
        <v>1.6520000000000006</v>
      </c>
      <c r="M5" s="4">
        <f t="shared" si="1"/>
        <v>1.6510000000000002</v>
      </c>
      <c r="N5" s="4">
        <f t="shared" si="1"/>
        <v>1.6350000000000002</v>
      </c>
      <c r="O5" s="4">
        <f t="shared" si="1"/>
        <v>1.5049999999999994</v>
      </c>
      <c r="P5" s="4">
        <f t="shared" si="1"/>
        <v>1.6240000000000001</v>
      </c>
    </row>
    <row r="6" spans="1:16" ht="20.100000000000001" customHeight="1">
      <c r="A6" s="3">
        <v>5</v>
      </c>
      <c r="B6" s="25" t="s">
        <v>17</v>
      </c>
      <c r="C6" s="25"/>
      <c r="D6" s="25"/>
      <c r="E6" s="25"/>
      <c r="F6" s="25"/>
      <c r="G6" s="25"/>
      <c r="H6" s="4">
        <v>2.35</v>
      </c>
      <c r="I6" s="4">
        <v>2.415</v>
      </c>
      <c r="J6" s="4">
        <v>2.3540000000000001</v>
      </c>
      <c r="K6" s="4">
        <v>2.4500000000000002</v>
      </c>
      <c r="L6" s="4">
        <v>2.3650000000000002</v>
      </c>
      <c r="M6" s="4">
        <v>2.3540000000000001</v>
      </c>
      <c r="N6" s="4">
        <v>2.3980000000000001</v>
      </c>
      <c r="O6" s="4">
        <v>2.298</v>
      </c>
      <c r="P6" s="4">
        <v>2.3450000000000002</v>
      </c>
    </row>
    <row r="7" spans="1:16" ht="20.100000000000001" customHeight="1">
      <c r="A7" s="3">
        <v>6</v>
      </c>
      <c r="B7" s="25" t="s">
        <v>18</v>
      </c>
      <c r="C7" s="25"/>
      <c r="D7" s="25"/>
      <c r="E7" s="25"/>
      <c r="F7" s="25"/>
      <c r="G7" s="25"/>
      <c r="H7" s="4">
        <f t="shared" ref="H7:P7" si="2">(H5/1.386)</f>
        <v>1.1825396825396832</v>
      </c>
      <c r="I7" s="4">
        <f t="shared" si="2"/>
        <v>1.1774891774891769</v>
      </c>
      <c r="J7" s="4">
        <f t="shared" si="2"/>
        <v>1.1847041847041848</v>
      </c>
      <c r="K7" s="4">
        <f t="shared" si="2"/>
        <v>1.1789321789321789</v>
      </c>
      <c r="L7" s="4">
        <f t="shared" si="2"/>
        <v>1.1919191919191925</v>
      </c>
      <c r="M7" s="4">
        <f t="shared" si="2"/>
        <v>1.1911976911976914</v>
      </c>
      <c r="N7" s="4">
        <f t="shared" si="2"/>
        <v>1.1796536796536798</v>
      </c>
      <c r="O7" s="4">
        <f t="shared" si="2"/>
        <v>1.0858585858585856</v>
      </c>
      <c r="P7" s="4">
        <f t="shared" si="2"/>
        <v>1.1717171717171719</v>
      </c>
    </row>
    <row r="8" spans="1:16" ht="20.100000000000001" customHeight="1">
      <c r="A8" s="3">
        <v>7</v>
      </c>
      <c r="B8" s="25" t="s">
        <v>19</v>
      </c>
      <c r="C8" s="25"/>
      <c r="D8" s="25"/>
      <c r="E8" s="25"/>
      <c r="F8" s="25"/>
      <c r="G8" s="25"/>
      <c r="H8" s="4">
        <f t="shared" ref="H8:P8" si="3">(H6/H7)</f>
        <v>1.98724832214765</v>
      </c>
      <c r="I8" s="4">
        <f t="shared" si="3"/>
        <v>2.0509742647058835</v>
      </c>
      <c r="J8" s="4">
        <f t="shared" si="3"/>
        <v>1.986993909866017</v>
      </c>
      <c r="K8" s="4">
        <f t="shared" si="3"/>
        <v>2.0781517747858018</v>
      </c>
      <c r="L8" s="4">
        <f t="shared" si="3"/>
        <v>1.9841949152542364</v>
      </c>
      <c r="M8" s="4">
        <f t="shared" si="3"/>
        <v>1.9761623258631131</v>
      </c>
      <c r="N8" s="4">
        <f t="shared" si="3"/>
        <v>2.0327999999999999</v>
      </c>
      <c r="O8" s="4">
        <f t="shared" si="3"/>
        <v>2.1162976744186053</v>
      </c>
      <c r="P8" s="4">
        <f t="shared" si="3"/>
        <v>2.0013362068965517</v>
      </c>
    </row>
    <row r="9" spans="1:16" ht="20.100000000000001" customHeight="1">
      <c r="A9" s="3">
        <v>8</v>
      </c>
      <c r="B9" s="25" t="s">
        <v>20</v>
      </c>
      <c r="C9" s="25"/>
      <c r="D9" s="25"/>
      <c r="E9" s="25"/>
      <c r="F9" s="25"/>
      <c r="G9" s="25"/>
      <c r="H9" s="6">
        <v>8</v>
      </c>
      <c r="I9" s="6">
        <v>7</v>
      </c>
      <c r="J9" s="6">
        <v>7</v>
      </c>
      <c r="K9" s="6">
        <v>8.5</v>
      </c>
      <c r="L9" s="6">
        <v>7</v>
      </c>
      <c r="M9" s="6">
        <v>7.5</v>
      </c>
      <c r="N9" s="6">
        <v>8</v>
      </c>
      <c r="O9" s="6">
        <v>8</v>
      </c>
      <c r="P9" s="6">
        <v>7.5</v>
      </c>
    </row>
    <row r="10" spans="1:16" ht="20.100000000000001" customHeight="1">
      <c r="A10" s="3">
        <v>9</v>
      </c>
      <c r="B10" s="25" t="s">
        <v>21</v>
      </c>
      <c r="C10" s="25"/>
      <c r="D10" s="25"/>
      <c r="E10" s="25"/>
      <c r="F10" s="25"/>
      <c r="G10" s="25"/>
      <c r="H10" s="4">
        <f t="shared" ref="H10:P10" si="4">(H8*100)/(100+H9)</f>
        <v>1.8400447427293056</v>
      </c>
      <c r="I10" s="4">
        <f t="shared" si="4"/>
        <v>1.9167983782297977</v>
      </c>
      <c r="J10" s="4">
        <f t="shared" si="4"/>
        <v>1.8570036540803896</v>
      </c>
      <c r="K10" s="4">
        <f t="shared" si="4"/>
        <v>1.9153472578670985</v>
      </c>
      <c r="L10" s="4">
        <f t="shared" si="4"/>
        <v>1.8543877712656416</v>
      </c>
      <c r="M10" s="4">
        <f t="shared" si="4"/>
        <v>1.838290535686617</v>
      </c>
      <c r="N10" s="4">
        <f t="shared" si="4"/>
        <v>1.8822222222222222</v>
      </c>
      <c r="O10" s="4">
        <f t="shared" si="4"/>
        <v>1.959534883720931</v>
      </c>
      <c r="P10" s="4">
        <f t="shared" si="4"/>
        <v>1.8617080994386528</v>
      </c>
    </row>
    <row r="11" spans="1:16" ht="20.100000000000001" customHeight="1">
      <c r="A11" s="3">
        <v>10</v>
      </c>
      <c r="B11" s="25" t="s">
        <v>22</v>
      </c>
      <c r="C11" s="25"/>
      <c r="D11" s="25"/>
      <c r="E11" s="25"/>
      <c r="F11" s="25"/>
      <c r="G11" s="25"/>
      <c r="H11" s="4">
        <f t="shared" ref="H11:P11" si="5">H10*100/2.04</f>
        <v>90.198271702416946</v>
      </c>
      <c r="I11" s="4">
        <f t="shared" si="5"/>
        <v>93.960704815186162</v>
      </c>
      <c r="J11" s="4">
        <f t="shared" si="5"/>
        <v>91.029590886293605</v>
      </c>
      <c r="K11" s="4">
        <f t="shared" si="5"/>
        <v>93.889571464073455</v>
      </c>
      <c r="L11" s="4">
        <f t="shared" si="5"/>
        <v>90.901361336551062</v>
      </c>
      <c r="M11" s="4">
        <f t="shared" si="5"/>
        <v>90.112281161108669</v>
      </c>
      <c r="N11" s="4">
        <f t="shared" si="5"/>
        <v>92.265795206971674</v>
      </c>
      <c r="O11" s="4">
        <f t="shared" si="5"/>
        <v>96.055631554947595</v>
      </c>
      <c r="P11" s="4">
        <f t="shared" si="5"/>
        <v>91.260200952875124</v>
      </c>
    </row>
    <row r="12" spans="1:16" ht="20.100000000000001" customHeight="1">
      <c r="A12" s="3">
        <v>11</v>
      </c>
      <c r="B12" s="25" t="s">
        <v>23</v>
      </c>
      <c r="C12" s="25"/>
      <c r="D12" s="25"/>
      <c r="E12" s="25"/>
      <c r="F12" s="25"/>
      <c r="G12" s="25"/>
      <c r="H12" s="3"/>
      <c r="I12" s="1"/>
      <c r="J12" s="1"/>
    </row>
    <row r="14" spans="1:16">
      <c r="H14" s="4">
        <v>7.4749999999999996</v>
      </c>
      <c r="I14" s="4">
        <v>7.4119999999999999</v>
      </c>
      <c r="J14" s="4">
        <v>7.4649999999999999</v>
      </c>
      <c r="K14" s="4">
        <v>7.4539999999999997</v>
      </c>
      <c r="L14" s="4">
        <v>7.415</v>
      </c>
      <c r="M14" s="4">
        <v>7.4139999999999997</v>
      </c>
      <c r="N14" s="4">
        <v>7.4109999999999996</v>
      </c>
      <c r="O14" s="4" t="s">
        <v>27</v>
      </c>
      <c r="P14" s="4">
        <v>7.4450000000000003</v>
      </c>
    </row>
    <row r="15" spans="1:16">
      <c r="H15" s="4">
        <v>5.4790000000000001</v>
      </c>
      <c r="I15" s="4">
        <v>5.415</v>
      </c>
      <c r="J15" s="4">
        <v>5.4260000000000002</v>
      </c>
      <c r="K15" s="4">
        <v>5.4080000000000004</v>
      </c>
      <c r="L15" s="4">
        <v>5.3970000000000002</v>
      </c>
      <c r="M15" s="4">
        <v>5.3970000000000002</v>
      </c>
      <c r="N15" s="4">
        <v>5.4160000000000004</v>
      </c>
      <c r="O15" s="4">
        <v>5.548</v>
      </c>
      <c r="P15" s="4">
        <v>5.41</v>
      </c>
    </row>
    <row r="16" spans="1:16">
      <c r="H16" s="4">
        <f t="shared" ref="H16:P16" si="6">H14-H15</f>
        <v>1.9959999999999996</v>
      </c>
      <c r="I16" s="4">
        <f t="shared" si="6"/>
        <v>1.9969999999999999</v>
      </c>
      <c r="J16" s="4">
        <f t="shared" si="6"/>
        <v>2.0389999999999997</v>
      </c>
      <c r="K16" s="4">
        <f t="shared" si="6"/>
        <v>2.0459999999999994</v>
      </c>
      <c r="L16" s="4">
        <f t="shared" si="6"/>
        <v>2.0179999999999998</v>
      </c>
      <c r="M16" s="4">
        <f t="shared" si="6"/>
        <v>2.0169999999999995</v>
      </c>
      <c r="N16" s="4">
        <f t="shared" si="6"/>
        <v>1.9949999999999992</v>
      </c>
      <c r="O16" s="4" t="e">
        <f t="shared" si="6"/>
        <v>#VALUE!</v>
      </c>
      <c r="P16" s="4">
        <f t="shared" si="6"/>
        <v>2.0350000000000001</v>
      </c>
    </row>
    <row r="17" spans="8:16">
      <c r="H17" s="4">
        <f t="shared" ref="H17:P17" si="7">H16-0.366</f>
        <v>1.6299999999999994</v>
      </c>
      <c r="I17" s="4">
        <f t="shared" si="7"/>
        <v>1.6309999999999998</v>
      </c>
      <c r="J17" s="4">
        <f t="shared" si="7"/>
        <v>1.6729999999999996</v>
      </c>
      <c r="K17" s="4">
        <f t="shared" si="7"/>
        <v>1.6799999999999993</v>
      </c>
      <c r="L17" s="4">
        <f t="shared" si="7"/>
        <v>1.6519999999999997</v>
      </c>
      <c r="M17" s="4">
        <f t="shared" si="7"/>
        <v>1.6509999999999994</v>
      </c>
      <c r="N17" s="4">
        <f t="shared" si="7"/>
        <v>1.6289999999999991</v>
      </c>
      <c r="O17" s="4" t="e">
        <f t="shared" si="7"/>
        <v>#VALUE!</v>
      </c>
      <c r="P17" s="4">
        <f t="shared" si="7"/>
        <v>1.669</v>
      </c>
    </row>
    <row r="18" spans="8:16">
      <c r="H18" s="4">
        <v>2.355</v>
      </c>
      <c r="I18" s="4">
        <v>2.3679999999999999</v>
      </c>
      <c r="J18" s="4">
        <v>2.3889999999999998</v>
      </c>
      <c r="K18" s="4">
        <v>2.4159999999999999</v>
      </c>
      <c r="L18" s="4">
        <v>2.3650000000000002</v>
      </c>
      <c r="M18" s="4">
        <v>2.3570000000000002</v>
      </c>
      <c r="N18" s="4">
        <v>2.3879999999999999</v>
      </c>
      <c r="O18" s="4">
        <v>2.298</v>
      </c>
      <c r="P18" s="4">
        <v>2.3889999999999998</v>
      </c>
    </row>
    <row r="19" spans="8:16">
      <c r="H19" s="4">
        <f t="shared" ref="H19:P19" si="8">(H17/1.386)</f>
        <v>1.1760461760461758</v>
      </c>
      <c r="I19" s="4">
        <f t="shared" si="8"/>
        <v>1.1767676767676767</v>
      </c>
      <c r="J19" s="4">
        <f t="shared" si="8"/>
        <v>1.207070707070707</v>
      </c>
      <c r="K19" s="4">
        <f t="shared" si="8"/>
        <v>1.2121212121212117</v>
      </c>
      <c r="L19" s="4">
        <f t="shared" si="8"/>
        <v>1.1919191919191918</v>
      </c>
      <c r="M19" s="4">
        <f t="shared" si="8"/>
        <v>1.1911976911976909</v>
      </c>
      <c r="N19" s="4">
        <f t="shared" si="8"/>
        <v>1.1753246753246747</v>
      </c>
      <c r="O19" s="4" t="e">
        <f t="shared" si="8"/>
        <v>#VALUE!</v>
      </c>
      <c r="P19" s="4">
        <f t="shared" si="8"/>
        <v>1.2041847041847042</v>
      </c>
    </row>
    <row r="20" spans="8:16">
      <c r="H20" s="4">
        <f t="shared" ref="H20:P20" si="9">(H18/H19)</f>
        <v>2.0024723926380372</v>
      </c>
      <c r="I20" s="4">
        <f t="shared" si="9"/>
        <v>2.0122918454935621</v>
      </c>
      <c r="J20" s="4">
        <f t="shared" si="9"/>
        <v>1.9791715481171548</v>
      </c>
      <c r="K20" s="4">
        <f t="shared" si="9"/>
        <v>1.9932000000000005</v>
      </c>
      <c r="L20" s="4">
        <f t="shared" si="9"/>
        <v>1.9841949152542375</v>
      </c>
      <c r="M20" s="4">
        <f t="shared" si="9"/>
        <v>1.9786807995154458</v>
      </c>
      <c r="N20" s="4">
        <f t="shared" si="9"/>
        <v>2.031779005524863</v>
      </c>
      <c r="O20" s="4" t="e">
        <f t="shared" si="9"/>
        <v>#VALUE!</v>
      </c>
      <c r="P20" s="4">
        <f t="shared" si="9"/>
        <v>1.9839149191132412</v>
      </c>
    </row>
    <row r="21" spans="8:16">
      <c r="H21" s="6">
        <v>8</v>
      </c>
      <c r="I21" s="6">
        <v>7</v>
      </c>
      <c r="J21" s="6">
        <v>7</v>
      </c>
      <c r="K21" s="6">
        <v>8</v>
      </c>
      <c r="L21" s="6">
        <v>7</v>
      </c>
      <c r="M21" s="6">
        <v>7.5</v>
      </c>
      <c r="N21" s="6">
        <v>8</v>
      </c>
      <c r="O21" s="6">
        <v>8</v>
      </c>
      <c r="P21" s="6">
        <v>7.5</v>
      </c>
    </row>
    <row r="22" spans="8:16">
      <c r="H22" s="4">
        <f t="shared" ref="H22:P22" si="10">(H20*100)/(100+H21)</f>
        <v>1.8541411042944789</v>
      </c>
      <c r="I22" s="4">
        <f t="shared" si="10"/>
        <v>1.8806465845734224</v>
      </c>
      <c r="J22" s="4">
        <f t="shared" si="10"/>
        <v>1.8496930356235091</v>
      </c>
      <c r="K22" s="4">
        <f t="shared" si="10"/>
        <v>1.8455555555555561</v>
      </c>
      <c r="L22" s="4">
        <f t="shared" si="10"/>
        <v>1.8543877712656425</v>
      </c>
      <c r="M22" s="4">
        <f t="shared" si="10"/>
        <v>1.8406333018748333</v>
      </c>
      <c r="N22" s="4">
        <f t="shared" si="10"/>
        <v>1.8812768569674658</v>
      </c>
      <c r="O22" s="4" t="e">
        <f t="shared" si="10"/>
        <v>#VALUE!</v>
      </c>
      <c r="P22" s="4">
        <f t="shared" si="10"/>
        <v>1.8455022503378988</v>
      </c>
    </row>
    <row r="23" spans="8:16">
      <c r="H23" s="4">
        <f t="shared" ref="H23:P23" si="11">H22*100/2.04</f>
        <v>90.889269818356794</v>
      </c>
      <c r="I23" s="4">
        <f t="shared" si="11"/>
        <v>92.188558067324621</v>
      </c>
      <c r="J23" s="4">
        <f t="shared" si="11"/>
        <v>90.671227236446526</v>
      </c>
      <c r="K23" s="4">
        <f t="shared" si="11"/>
        <v>90.468409586056666</v>
      </c>
      <c r="L23" s="4">
        <f t="shared" si="11"/>
        <v>90.901361336551105</v>
      </c>
      <c r="M23" s="4">
        <f t="shared" si="11"/>
        <v>90.227122640923199</v>
      </c>
      <c r="N23" s="4">
        <f t="shared" si="11"/>
        <v>92.219453772915003</v>
      </c>
      <c r="O23" s="4" t="e">
        <f t="shared" si="11"/>
        <v>#VALUE!</v>
      </c>
      <c r="P23" s="4">
        <f t="shared" si="11"/>
        <v>90.465796585191114</v>
      </c>
    </row>
    <row r="25" spans="8:16">
      <c r="H25" s="4">
        <v>7.4870000000000001</v>
      </c>
      <c r="I25" s="4">
        <v>7.42</v>
      </c>
      <c r="J25" s="4">
        <v>7.4660000000000002</v>
      </c>
      <c r="K25" s="4">
        <v>7.4589999999999996</v>
      </c>
      <c r="L25" s="4">
        <v>7.4290000000000003</v>
      </c>
      <c r="M25" s="4">
        <v>7.4210000000000003</v>
      </c>
      <c r="N25" s="4">
        <v>7.43</v>
      </c>
      <c r="O25" s="4">
        <v>7.42</v>
      </c>
      <c r="P25" s="4">
        <v>7.4450000000000003</v>
      </c>
    </row>
    <row r="26" spans="8:16">
      <c r="H26" s="4">
        <v>5.4870000000000001</v>
      </c>
      <c r="I26" s="4">
        <v>5.415</v>
      </c>
      <c r="J26" s="4">
        <v>5.4269999999999996</v>
      </c>
      <c r="K26" s="4">
        <v>5.4249999999999998</v>
      </c>
      <c r="L26" s="4">
        <v>5.45</v>
      </c>
      <c r="M26" s="4">
        <v>5.4050000000000002</v>
      </c>
      <c r="N26" s="4">
        <v>5.4210000000000003</v>
      </c>
      <c r="O26" s="4">
        <v>5.548</v>
      </c>
      <c r="P26" s="4">
        <v>5.41</v>
      </c>
    </row>
    <row r="27" spans="8:16">
      <c r="H27" s="4">
        <f t="shared" ref="H27:P27" si="12">H25-H26</f>
        <v>2</v>
      </c>
      <c r="I27" s="4">
        <f t="shared" si="12"/>
        <v>2.0049999999999999</v>
      </c>
      <c r="J27" s="4">
        <f t="shared" si="12"/>
        <v>2.0390000000000006</v>
      </c>
      <c r="K27" s="4">
        <f t="shared" si="12"/>
        <v>2.0339999999999998</v>
      </c>
      <c r="L27" s="4">
        <f t="shared" si="12"/>
        <v>1.9790000000000001</v>
      </c>
      <c r="M27" s="4">
        <f t="shared" si="12"/>
        <v>2.016</v>
      </c>
      <c r="N27" s="4">
        <f t="shared" si="12"/>
        <v>2.0089999999999995</v>
      </c>
      <c r="O27" s="4">
        <f t="shared" si="12"/>
        <v>1.8719999999999999</v>
      </c>
      <c r="P27" s="4">
        <f t="shared" si="12"/>
        <v>2.0350000000000001</v>
      </c>
    </row>
    <row r="28" spans="8:16">
      <c r="H28" s="4">
        <f t="shared" ref="H28:P28" si="13">H27-0.366</f>
        <v>1.6339999999999999</v>
      </c>
      <c r="I28" s="4">
        <f t="shared" si="13"/>
        <v>1.6389999999999998</v>
      </c>
      <c r="J28" s="4">
        <f t="shared" si="13"/>
        <v>1.6730000000000005</v>
      </c>
      <c r="K28" s="4">
        <f t="shared" si="13"/>
        <v>1.6679999999999997</v>
      </c>
      <c r="L28" s="4">
        <f t="shared" si="13"/>
        <v>1.613</v>
      </c>
      <c r="M28" s="4">
        <f t="shared" si="13"/>
        <v>1.65</v>
      </c>
      <c r="N28" s="4">
        <f t="shared" si="13"/>
        <v>1.6429999999999993</v>
      </c>
      <c r="O28" s="4">
        <f t="shared" si="13"/>
        <v>1.5059999999999998</v>
      </c>
      <c r="P28" s="4">
        <f t="shared" si="13"/>
        <v>1.669</v>
      </c>
    </row>
    <row r="29" spans="8:16">
      <c r="H29" s="4">
        <v>2.355</v>
      </c>
      <c r="I29" s="4">
        <v>2.3679999999999999</v>
      </c>
      <c r="J29" s="4">
        <v>2.39</v>
      </c>
      <c r="K29" s="4">
        <v>2.3980000000000001</v>
      </c>
      <c r="L29" s="4">
        <v>2.36</v>
      </c>
      <c r="M29" s="4">
        <v>2.36</v>
      </c>
      <c r="N29" s="4">
        <v>2.3889999999999998</v>
      </c>
      <c r="O29" s="4">
        <v>2.298</v>
      </c>
      <c r="P29" s="4">
        <v>2.3889999999999998</v>
      </c>
    </row>
    <row r="30" spans="8:16">
      <c r="H30" s="4">
        <f t="shared" ref="H30:P30" si="14">(H28/1.386)</f>
        <v>1.1789321789321789</v>
      </c>
      <c r="I30" s="4">
        <f t="shared" si="14"/>
        <v>1.1825396825396826</v>
      </c>
      <c r="J30" s="4">
        <f t="shared" si="14"/>
        <v>1.2070707070707074</v>
      </c>
      <c r="K30" s="4">
        <f t="shared" si="14"/>
        <v>1.2034632034632033</v>
      </c>
      <c r="L30" s="4">
        <f t="shared" si="14"/>
        <v>1.1637806637806638</v>
      </c>
      <c r="M30" s="4">
        <f t="shared" si="14"/>
        <v>1.1904761904761905</v>
      </c>
      <c r="N30" s="4">
        <f t="shared" si="14"/>
        <v>1.185425685425685</v>
      </c>
      <c r="O30" s="4">
        <f t="shared" si="14"/>
        <v>1.0865800865800865</v>
      </c>
      <c r="P30" s="4">
        <f t="shared" si="14"/>
        <v>1.2041847041847042</v>
      </c>
    </row>
    <row r="31" spans="8:16">
      <c r="H31" s="4">
        <f t="shared" ref="H31:P31" si="15">(H29/H30)</f>
        <v>1.9975703794369646</v>
      </c>
      <c r="I31" s="4">
        <f t="shared" si="15"/>
        <v>2.0024697986577178</v>
      </c>
      <c r="J31" s="4">
        <f t="shared" si="15"/>
        <v>1.9799999999999995</v>
      </c>
      <c r="K31" s="4">
        <f t="shared" si="15"/>
        <v>1.99258273381295</v>
      </c>
      <c r="L31" s="4">
        <f t="shared" si="15"/>
        <v>2.0278735275883446</v>
      </c>
      <c r="M31" s="4">
        <f t="shared" si="15"/>
        <v>1.9823999999999999</v>
      </c>
      <c r="N31" s="4">
        <f t="shared" si="15"/>
        <v>2.0153097991479005</v>
      </c>
      <c r="O31" s="4">
        <f t="shared" si="15"/>
        <v>2.1148924302788847</v>
      </c>
      <c r="P31" s="4">
        <f t="shared" si="15"/>
        <v>1.9839149191132412</v>
      </c>
    </row>
    <row r="32" spans="8:16">
      <c r="H32" s="6">
        <v>8</v>
      </c>
      <c r="I32" s="6">
        <v>7</v>
      </c>
      <c r="J32" s="6">
        <v>7</v>
      </c>
      <c r="K32" s="6">
        <v>8</v>
      </c>
      <c r="L32" s="6">
        <v>7</v>
      </c>
      <c r="M32" s="6">
        <v>7.5</v>
      </c>
      <c r="N32" s="6">
        <v>8</v>
      </c>
      <c r="O32" s="6">
        <v>9</v>
      </c>
      <c r="P32" s="6">
        <v>7.5</v>
      </c>
    </row>
    <row r="33" spans="8:16">
      <c r="H33" s="4">
        <f t="shared" ref="H33:P33" si="16">(H31*100)/(100+H32)</f>
        <v>1.8496022031823744</v>
      </c>
      <c r="I33" s="4">
        <f t="shared" si="16"/>
        <v>1.871467101549269</v>
      </c>
      <c r="J33" s="4">
        <f t="shared" si="16"/>
        <v>1.8504672897196257</v>
      </c>
      <c r="K33" s="4">
        <f t="shared" si="16"/>
        <v>1.8449840127897685</v>
      </c>
      <c r="L33" s="4">
        <f t="shared" si="16"/>
        <v>1.8952089042881726</v>
      </c>
      <c r="M33" s="4">
        <f t="shared" si="16"/>
        <v>1.8440930232558137</v>
      </c>
      <c r="N33" s="4">
        <f t="shared" si="16"/>
        <v>1.8660275918036118</v>
      </c>
      <c r="O33" s="4">
        <f t="shared" si="16"/>
        <v>1.9402682846595274</v>
      </c>
      <c r="P33" s="4">
        <f t="shared" si="16"/>
        <v>1.8455022503378988</v>
      </c>
    </row>
    <row r="34" spans="8:16">
      <c r="H34" s="4">
        <f t="shared" ref="H34:P34" si="17">H33*100/2.04</f>
        <v>90.666774665802663</v>
      </c>
      <c r="I34" s="4">
        <f t="shared" si="17"/>
        <v>91.738583409277894</v>
      </c>
      <c r="J34" s="4">
        <f t="shared" si="17"/>
        <v>90.70918086860911</v>
      </c>
      <c r="K34" s="4">
        <f t="shared" si="17"/>
        <v>90.440392783812172</v>
      </c>
      <c r="L34" s="4">
        <f t="shared" si="17"/>
        <v>92.902397269028071</v>
      </c>
      <c r="M34" s="4">
        <f t="shared" si="17"/>
        <v>90.396716826265376</v>
      </c>
      <c r="N34" s="4">
        <f t="shared" si="17"/>
        <v>91.471940774686843</v>
      </c>
      <c r="O34" s="4">
        <f t="shared" si="17"/>
        <v>95.111190424486637</v>
      </c>
      <c r="P34" s="4">
        <f t="shared" si="17"/>
        <v>90.465796585191114</v>
      </c>
    </row>
    <row r="36" spans="8:16">
      <c r="H36" s="4">
        <v>7.4779999999999998</v>
      </c>
      <c r="I36" s="4">
        <v>7.4210000000000003</v>
      </c>
      <c r="J36" s="4">
        <v>7.4640000000000004</v>
      </c>
      <c r="K36" s="4">
        <v>7.4589999999999996</v>
      </c>
      <c r="L36" s="4">
        <v>7.4249999999999998</v>
      </c>
      <c r="M36" s="4">
        <v>7.4290000000000003</v>
      </c>
      <c r="N36" s="4">
        <v>7.4329999999999998</v>
      </c>
      <c r="O36" s="4">
        <v>7.4269999999999996</v>
      </c>
      <c r="P36" s="4">
        <v>7.4450000000000003</v>
      </c>
    </row>
    <row r="37" spans="8:16">
      <c r="H37" s="4">
        <v>5.4870000000000001</v>
      </c>
      <c r="I37" s="4">
        <v>5.4139999999999997</v>
      </c>
      <c r="J37" s="4">
        <v>5.4290000000000003</v>
      </c>
      <c r="K37" s="4">
        <v>5.4210000000000003</v>
      </c>
      <c r="L37" s="4">
        <v>5.45</v>
      </c>
      <c r="M37" s="4">
        <v>5.4450000000000003</v>
      </c>
      <c r="N37" s="4">
        <v>5.4359999999999999</v>
      </c>
      <c r="O37" s="4">
        <v>5.48</v>
      </c>
      <c r="P37" s="4">
        <v>5.41</v>
      </c>
    </row>
    <row r="38" spans="8:16">
      <c r="H38" s="4">
        <f t="shared" ref="H38:P38" si="18">H36-H37</f>
        <v>1.9909999999999997</v>
      </c>
      <c r="I38" s="4">
        <f t="shared" si="18"/>
        <v>2.0070000000000006</v>
      </c>
      <c r="J38" s="4">
        <f t="shared" si="18"/>
        <v>2.0350000000000001</v>
      </c>
      <c r="K38" s="4">
        <f t="shared" si="18"/>
        <v>2.0379999999999994</v>
      </c>
      <c r="L38" s="4">
        <f t="shared" si="18"/>
        <v>1.9749999999999996</v>
      </c>
      <c r="M38" s="4">
        <f t="shared" si="18"/>
        <v>1.984</v>
      </c>
      <c r="N38" s="4">
        <f t="shared" si="18"/>
        <v>1.9969999999999999</v>
      </c>
      <c r="O38" s="4">
        <f t="shared" si="18"/>
        <v>1.9469999999999992</v>
      </c>
      <c r="P38" s="4">
        <f t="shared" si="18"/>
        <v>2.0350000000000001</v>
      </c>
    </row>
    <row r="39" spans="8:16">
      <c r="H39" s="4">
        <f t="shared" ref="H39:P39" si="19">H38-0.366</f>
        <v>1.6249999999999996</v>
      </c>
      <c r="I39" s="4">
        <f t="shared" si="19"/>
        <v>1.6410000000000005</v>
      </c>
      <c r="J39" s="4">
        <f t="shared" si="19"/>
        <v>1.669</v>
      </c>
      <c r="K39" s="4">
        <f t="shared" si="19"/>
        <v>1.6719999999999993</v>
      </c>
      <c r="L39" s="4">
        <f t="shared" si="19"/>
        <v>1.6089999999999995</v>
      </c>
      <c r="M39" s="4">
        <f t="shared" si="19"/>
        <v>1.6179999999999999</v>
      </c>
      <c r="N39" s="4">
        <f t="shared" si="19"/>
        <v>1.6309999999999998</v>
      </c>
      <c r="O39" s="4">
        <f t="shared" si="19"/>
        <v>1.5809999999999991</v>
      </c>
      <c r="P39" s="4">
        <f t="shared" si="19"/>
        <v>1.669</v>
      </c>
    </row>
    <row r="40" spans="8:16">
      <c r="H40" s="4">
        <v>2.3519999999999999</v>
      </c>
      <c r="I40" s="4">
        <v>2.367</v>
      </c>
      <c r="J40" s="4">
        <v>2.3919999999999999</v>
      </c>
      <c r="K40" s="4">
        <v>2.3980000000000001</v>
      </c>
      <c r="L40" s="4">
        <v>2.36</v>
      </c>
      <c r="M40" s="4">
        <v>2.36</v>
      </c>
      <c r="N40" s="4">
        <v>2.3889999999999998</v>
      </c>
      <c r="O40" s="4">
        <v>2.298</v>
      </c>
      <c r="P40" s="4">
        <v>2.3889999999999998</v>
      </c>
    </row>
    <row r="41" spans="8:16">
      <c r="H41" s="4">
        <f t="shared" ref="H41:P41" si="20">(H39/1.386)</f>
        <v>1.1724386724386722</v>
      </c>
      <c r="I41" s="4">
        <f t="shared" si="20"/>
        <v>1.1839826839826844</v>
      </c>
      <c r="J41" s="4">
        <f t="shared" si="20"/>
        <v>1.2041847041847042</v>
      </c>
      <c r="K41" s="4">
        <f t="shared" si="20"/>
        <v>1.2063492063492058</v>
      </c>
      <c r="L41" s="4">
        <f t="shared" si="20"/>
        <v>1.1608946608946606</v>
      </c>
      <c r="M41" s="4">
        <f t="shared" si="20"/>
        <v>1.1673881673881674</v>
      </c>
      <c r="N41" s="4">
        <f t="shared" si="20"/>
        <v>1.1767676767676767</v>
      </c>
      <c r="O41" s="4">
        <f t="shared" si="20"/>
        <v>1.1406926406926401</v>
      </c>
      <c r="P41" s="4">
        <f t="shared" si="20"/>
        <v>1.2041847041847042</v>
      </c>
    </row>
    <row r="42" spans="8:16">
      <c r="H42" s="4">
        <f t="shared" ref="H42:P42" si="21">(H40/H41)</f>
        <v>2.0060750769230773</v>
      </c>
      <c r="I42" s="4">
        <f t="shared" si="21"/>
        <v>1.9991846435100542</v>
      </c>
      <c r="J42" s="4">
        <f t="shared" si="21"/>
        <v>1.9864062312762132</v>
      </c>
      <c r="K42" s="4">
        <f t="shared" si="21"/>
        <v>1.9878157894736852</v>
      </c>
      <c r="L42" s="4">
        <f t="shared" si="21"/>
        <v>2.0329148539465511</v>
      </c>
      <c r="M42" s="4">
        <f t="shared" si="21"/>
        <v>2.0216069221260815</v>
      </c>
      <c r="N42" s="4">
        <f t="shared" si="21"/>
        <v>2.030137339055794</v>
      </c>
      <c r="O42" s="4">
        <f t="shared" si="21"/>
        <v>2.0145654648956368</v>
      </c>
      <c r="P42" s="4">
        <f t="shared" si="21"/>
        <v>1.9839149191132412</v>
      </c>
    </row>
    <row r="43" spans="8:16">
      <c r="H43" s="6">
        <v>8</v>
      </c>
      <c r="I43" s="6">
        <v>7</v>
      </c>
      <c r="J43" s="6">
        <v>8</v>
      </c>
      <c r="K43" s="6">
        <v>8</v>
      </c>
      <c r="L43" s="6">
        <v>7</v>
      </c>
      <c r="M43" s="6">
        <v>7.5</v>
      </c>
      <c r="N43" s="6">
        <v>8</v>
      </c>
      <c r="O43" s="6">
        <v>9</v>
      </c>
      <c r="P43" s="6">
        <v>7.5</v>
      </c>
    </row>
    <row r="44" spans="8:16">
      <c r="H44" s="4">
        <f t="shared" ref="H44:P44" si="22">(H42*100)/(100+H43)</f>
        <v>1.8574769230769235</v>
      </c>
      <c r="I44" s="4">
        <f t="shared" si="22"/>
        <v>1.8683968630935086</v>
      </c>
      <c r="J44" s="4">
        <f t="shared" si="22"/>
        <v>1.8392650289594568</v>
      </c>
      <c r="K44" s="4">
        <f t="shared" si="22"/>
        <v>1.8405701754385975</v>
      </c>
      <c r="L44" s="4">
        <f t="shared" si="22"/>
        <v>1.8999204242491132</v>
      </c>
      <c r="M44" s="4">
        <f t="shared" si="22"/>
        <v>1.8805645787219363</v>
      </c>
      <c r="N44" s="4">
        <f t="shared" si="22"/>
        <v>1.8797567954220313</v>
      </c>
      <c r="O44" s="4">
        <f t="shared" si="22"/>
        <v>1.8482251971519605</v>
      </c>
      <c r="P44" s="4">
        <f t="shared" si="22"/>
        <v>1.8455022503378988</v>
      </c>
    </row>
    <row r="45" spans="8:16">
      <c r="H45" s="4">
        <f t="shared" ref="H45:P45" si="23">H44*100/2.04</f>
        <v>91.052790346908012</v>
      </c>
      <c r="I45" s="4">
        <f t="shared" si="23"/>
        <v>91.588081524191594</v>
      </c>
      <c r="J45" s="4">
        <f t="shared" si="23"/>
        <v>90.16005043918905</v>
      </c>
      <c r="K45" s="4">
        <f t="shared" si="23"/>
        <v>90.224028207774396</v>
      </c>
      <c r="L45" s="4">
        <f t="shared" si="23"/>
        <v>93.133354129858489</v>
      </c>
      <c r="M45" s="4">
        <f t="shared" si="23"/>
        <v>92.184538172643926</v>
      </c>
      <c r="N45" s="4">
        <f t="shared" si="23"/>
        <v>92.144940952060352</v>
      </c>
      <c r="O45" s="4">
        <f t="shared" si="23"/>
        <v>90.599274370194138</v>
      </c>
      <c r="P45" s="4">
        <f t="shared" si="23"/>
        <v>90.465796585191114</v>
      </c>
    </row>
    <row r="47" spans="8:16">
      <c r="H47" s="4">
        <v>7.468</v>
      </c>
      <c r="I47" s="4">
        <v>7.4210000000000003</v>
      </c>
      <c r="J47" s="4">
        <v>7.4580000000000002</v>
      </c>
      <c r="K47" s="4">
        <v>7.4589999999999996</v>
      </c>
      <c r="L47" s="4">
        <v>7.4240000000000004</v>
      </c>
      <c r="M47" s="4">
        <v>7.4290000000000003</v>
      </c>
      <c r="N47" s="4">
        <v>7.4329999999999998</v>
      </c>
      <c r="O47" s="4">
        <v>7.4269999999999996</v>
      </c>
      <c r="P47" s="4">
        <v>7.4420000000000002</v>
      </c>
    </row>
    <row r="48" spans="8:16">
      <c r="H48" s="4">
        <v>5.4889999999999999</v>
      </c>
      <c r="I48" s="4">
        <v>5.4139999999999997</v>
      </c>
      <c r="J48" s="4">
        <v>5.4290000000000003</v>
      </c>
      <c r="K48" s="4">
        <v>5.4210000000000003</v>
      </c>
      <c r="L48" s="4">
        <v>5.4480000000000004</v>
      </c>
      <c r="M48" s="4">
        <v>5.4450000000000003</v>
      </c>
      <c r="N48" s="4">
        <v>5.431</v>
      </c>
      <c r="O48" s="4">
        <v>5.48</v>
      </c>
      <c r="P48" s="4">
        <v>5.42</v>
      </c>
    </row>
    <row r="49" spans="8:16">
      <c r="H49" s="4">
        <f t="shared" ref="H49:P49" si="24">H47-H48</f>
        <v>1.9790000000000001</v>
      </c>
      <c r="I49" s="4">
        <f t="shared" si="24"/>
        <v>2.0070000000000006</v>
      </c>
      <c r="J49" s="4">
        <f t="shared" si="24"/>
        <v>2.0289999999999999</v>
      </c>
      <c r="K49" s="4">
        <f t="shared" si="24"/>
        <v>2.0379999999999994</v>
      </c>
      <c r="L49" s="4">
        <f t="shared" si="24"/>
        <v>1.976</v>
      </c>
      <c r="M49" s="4">
        <f t="shared" si="24"/>
        <v>1.984</v>
      </c>
      <c r="N49" s="4">
        <f t="shared" si="24"/>
        <v>2.0019999999999998</v>
      </c>
      <c r="O49" s="4">
        <f t="shared" si="24"/>
        <v>1.9469999999999992</v>
      </c>
      <c r="P49" s="4">
        <f t="shared" si="24"/>
        <v>2.0220000000000002</v>
      </c>
    </row>
    <row r="50" spans="8:16">
      <c r="H50" s="4">
        <f t="shared" ref="H50:P50" si="25">H49-0.366</f>
        <v>1.613</v>
      </c>
      <c r="I50" s="4">
        <f t="shared" si="25"/>
        <v>1.6410000000000005</v>
      </c>
      <c r="J50" s="4">
        <f t="shared" si="25"/>
        <v>1.6629999999999998</v>
      </c>
      <c r="K50" s="4">
        <f t="shared" si="25"/>
        <v>1.6719999999999993</v>
      </c>
      <c r="L50" s="4">
        <f t="shared" si="25"/>
        <v>1.6099999999999999</v>
      </c>
      <c r="M50" s="4">
        <f t="shared" si="25"/>
        <v>1.6179999999999999</v>
      </c>
      <c r="N50" s="4">
        <f t="shared" si="25"/>
        <v>1.6359999999999997</v>
      </c>
      <c r="O50" s="4">
        <f t="shared" si="25"/>
        <v>1.5809999999999991</v>
      </c>
      <c r="P50" s="4">
        <f t="shared" si="25"/>
        <v>1.6560000000000001</v>
      </c>
    </row>
    <row r="51" spans="8:16">
      <c r="H51" s="4">
        <v>2.3519999999999999</v>
      </c>
      <c r="I51" s="4">
        <v>2.367</v>
      </c>
      <c r="J51" s="4">
        <v>2.3980000000000001</v>
      </c>
      <c r="K51" s="4">
        <v>2.3980000000000001</v>
      </c>
      <c r="L51" s="4">
        <v>2.36</v>
      </c>
      <c r="M51" s="4">
        <v>2.36</v>
      </c>
      <c r="N51" s="4">
        <v>2.3889999999999998</v>
      </c>
      <c r="O51" s="4">
        <v>2.298</v>
      </c>
      <c r="P51" s="4">
        <v>2.3879999999999999</v>
      </c>
    </row>
    <row r="52" spans="8:16">
      <c r="H52" s="4">
        <f t="shared" ref="H52:P52" si="26">(H50/1.386)</f>
        <v>1.1637806637806638</v>
      </c>
      <c r="I52" s="4">
        <f t="shared" si="26"/>
        <v>1.1839826839826844</v>
      </c>
      <c r="J52" s="4">
        <f t="shared" si="26"/>
        <v>1.1998556998556997</v>
      </c>
      <c r="K52" s="4">
        <f t="shared" si="26"/>
        <v>1.2063492063492058</v>
      </c>
      <c r="L52" s="4">
        <f t="shared" si="26"/>
        <v>1.1616161616161615</v>
      </c>
      <c r="M52" s="4">
        <f t="shared" si="26"/>
        <v>1.1673881673881674</v>
      </c>
      <c r="N52" s="4">
        <f t="shared" si="26"/>
        <v>1.1803751803751803</v>
      </c>
      <c r="O52" s="4">
        <f t="shared" si="26"/>
        <v>1.1406926406926401</v>
      </c>
      <c r="P52" s="4">
        <f t="shared" si="26"/>
        <v>1.194805194805195</v>
      </c>
    </row>
    <row r="53" spans="8:16">
      <c r="H53" s="4">
        <f t="shared" ref="H53:P53" si="27">(H51/H52)</f>
        <v>2.0209993800371975</v>
      </c>
      <c r="I53" s="4">
        <f t="shared" si="27"/>
        <v>1.9991846435100542</v>
      </c>
      <c r="J53" s="4">
        <f t="shared" si="27"/>
        <v>1.9985736620565246</v>
      </c>
      <c r="K53" s="4">
        <f t="shared" si="27"/>
        <v>1.9878157894736852</v>
      </c>
      <c r="L53" s="4">
        <f t="shared" si="27"/>
        <v>2.0316521739130433</v>
      </c>
      <c r="M53" s="4">
        <f t="shared" si="27"/>
        <v>2.0216069221260815</v>
      </c>
      <c r="N53" s="4">
        <f t="shared" si="27"/>
        <v>2.0239327628361856</v>
      </c>
      <c r="O53" s="4">
        <f t="shared" si="27"/>
        <v>2.0145654648956368</v>
      </c>
      <c r="P53" s="4">
        <f t="shared" si="27"/>
        <v>1.9986521739130432</v>
      </c>
    </row>
    <row r="54" spans="8:16">
      <c r="H54" s="6">
        <v>8</v>
      </c>
      <c r="I54" s="6">
        <v>7</v>
      </c>
      <c r="J54" s="6">
        <v>8</v>
      </c>
      <c r="K54" s="6">
        <v>8</v>
      </c>
      <c r="L54" s="6">
        <v>7</v>
      </c>
      <c r="M54" s="6">
        <v>7.5</v>
      </c>
      <c r="N54" s="6">
        <v>8</v>
      </c>
      <c r="O54" s="6">
        <v>9</v>
      </c>
      <c r="P54" s="6">
        <v>7.5</v>
      </c>
    </row>
    <row r="55" spans="8:16">
      <c r="H55" s="4">
        <f t="shared" ref="H55:P55" si="28">(H53*100)/(100+H54)</f>
        <v>1.8712957222566644</v>
      </c>
      <c r="I55" s="4">
        <f t="shared" si="28"/>
        <v>1.8683968630935086</v>
      </c>
      <c r="J55" s="4">
        <f t="shared" si="28"/>
        <v>1.8505311685708561</v>
      </c>
      <c r="K55" s="4">
        <f t="shared" si="28"/>
        <v>1.8405701754385975</v>
      </c>
      <c r="L55" s="4">
        <f t="shared" si="28"/>
        <v>1.8987403494514423</v>
      </c>
      <c r="M55" s="4">
        <f t="shared" si="28"/>
        <v>1.8805645787219363</v>
      </c>
      <c r="N55" s="4">
        <f t="shared" si="28"/>
        <v>1.8740118174409124</v>
      </c>
      <c r="O55" s="4">
        <f t="shared" si="28"/>
        <v>1.8482251971519605</v>
      </c>
      <c r="P55" s="4">
        <f t="shared" si="28"/>
        <v>1.8592113245702728</v>
      </c>
    </row>
    <row r="56" spans="8:16">
      <c r="H56" s="4">
        <f t="shared" ref="H56:P56" si="29">H55*100/2.04</f>
        <v>91.730182463561974</v>
      </c>
      <c r="I56" s="4">
        <f t="shared" si="29"/>
        <v>91.588081524191594</v>
      </c>
      <c r="J56" s="4">
        <f t="shared" si="29"/>
        <v>90.712312184845885</v>
      </c>
      <c r="K56" s="4">
        <f t="shared" si="29"/>
        <v>90.224028207774396</v>
      </c>
      <c r="L56" s="4">
        <f t="shared" si="29"/>
        <v>93.075507326051095</v>
      </c>
      <c r="M56" s="4">
        <f t="shared" si="29"/>
        <v>92.184538172643926</v>
      </c>
      <c r="N56" s="4">
        <f t="shared" si="29"/>
        <v>91.863324384358449</v>
      </c>
      <c r="O56" s="4">
        <f t="shared" si="29"/>
        <v>90.599274370194138</v>
      </c>
      <c r="P56" s="4">
        <f t="shared" si="29"/>
        <v>91.137810027954544</v>
      </c>
    </row>
    <row r="58" spans="8:16">
      <c r="H58" s="4">
        <v>7.452</v>
      </c>
      <c r="I58" s="4">
        <v>7.4329999999999998</v>
      </c>
      <c r="J58" s="4">
        <v>7.4539999999999997</v>
      </c>
      <c r="K58" s="4">
        <v>7.4588999999999999</v>
      </c>
      <c r="L58" s="4">
        <v>7.4480000000000004</v>
      </c>
      <c r="M58" s="4">
        <v>7.4290000000000003</v>
      </c>
      <c r="N58" s="4">
        <v>7.4329999999999998</v>
      </c>
      <c r="O58" s="4">
        <v>7.4269999999999996</v>
      </c>
      <c r="P58" s="4">
        <v>7.4420000000000002</v>
      </c>
    </row>
    <row r="59" spans="8:16">
      <c r="H59" s="4">
        <v>5.4889999999999999</v>
      </c>
      <c r="I59" s="4">
        <v>5.4139999999999997</v>
      </c>
      <c r="J59" s="4">
        <v>5.4290000000000003</v>
      </c>
      <c r="K59" s="4">
        <v>5.42</v>
      </c>
      <c r="L59" s="4">
        <v>5.4480000000000004</v>
      </c>
      <c r="M59" s="4">
        <v>5.4450000000000003</v>
      </c>
      <c r="N59" s="4">
        <v>5.431</v>
      </c>
      <c r="O59" s="4">
        <v>5.48</v>
      </c>
      <c r="P59" s="4">
        <v>5.42</v>
      </c>
    </row>
    <row r="60" spans="8:16">
      <c r="H60" s="4">
        <f t="shared" ref="H60:P60" si="30">H58-H59</f>
        <v>1.9630000000000001</v>
      </c>
      <c r="I60" s="4">
        <f t="shared" si="30"/>
        <v>2.0190000000000001</v>
      </c>
      <c r="J60" s="4">
        <f t="shared" si="30"/>
        <v>2.0249999999999995</v>
      </c>
      <c r="K60" s="4">
        <f t="shared" si="30"/>
        <v>2.0388999999999999</v>
      </c>
      <c r="L60" s="4">
        <f t="shared" si="30"/>
        <v>2</v>
      </c>
      <c r="M60" s="4">
        <f t="shared" si="30"/>
        <v>1.984</v>
      </c>
      <c r="N60" s="4">
        <f t="shared" si="30"/>
        <v>2.0019999999999998</v>
      </c>
      <c r="O60" s="4">
        <f t="shared" si="30"/>
        <v>1.9469999999999992</v>
      </c>
      <c r="P60" s="4">
        <f t="shared" si="30"/>
        <v>2.0220000000000002</v>
      </c>
    </row>
    <row r="61" spans="8:16">
      <c r="H61" s="4">
        <f t="shared" ref="H61:P61" si="31">H60-0.366</f>
        <v>1.597</v>
      </c>
      <c r="I61" s="4">
        <f t="shared" si="31"/>
        <v>1.653</v>
      </c>
      <c r="J61" s="4">
        <f t="shared" si="31"/>
        <v>1.6589999999999994</v>
      </c>
      <c r="K61" s="4">
        <f t="shared" si="31"/>
        <v>1.6728999999999998</v>
      </c>
      <c r="L61" s="4">
        <f t="shared" si="31"/>
        <v>1.6339999999999999</v>
      </c>
      <c r="M61" s="4">
        <f t="shared" si="31"/>
        <v>1.6179999999999999</v>
      </c>
      <c r="N61" s="4">
        <f t="shared" si="31"/>
        <v>1.6359999999999997</v>
      </c>
      <c r="O61" s="4">
        <f t="shared" si="31"/>
        <v>1.5809999999999991</v>
      </c>
      <c r="P61" s="4">
        <f t="shared" si="31"/>
        <v>1.6560000000000001</v>
      </c>
    </row>
    <row r="62" spans="8:16">
      <c r="H62" s="4">
        <v>2.3519999999999999</v>
      </c>
      <c r="I62" s="4">
        <v>2.367</v>
      </c>
      <c r="J62" s="4">
        <v>2.3980000000000001</v>
      </c>
      <c r="K62" s="4">
        <v>2.3980000000000001</v>
      </c>
      <c r="L62" s="4">
        <v>2.36</v>
      </c>
      <c r="M62" s="4">
        <v>2.36</v>
      </c>
      <c r="N62" s="4">
        <v>2.3889999999999998</v>
      </c>
      <c r="O62" s="4">
        <v>2.298</v>
      </c>
      <c r="P62" s="4">
        <v>2.3879999999999999</v>
      </c>
    </row>
    <row r="63" spans="8:16">
      <c r="H63" s="4">
        <f t="shared" ref="H63:P63" si="32">(H61/1.386)</f>
        <v>1.1522366522366523</v>
      </c>
      <c r="I63" s="4">
        <f t="shared" si="32"/>
        <v>1.1926406926406927</v>
      </c>
      <c r="J63" s="4">
        <f t="shared" si="32"/>
        <v>1.1969696969696966</v>
      </c>
      <c r="K63" s="4">
        <f t="shared" si="32"/>
        <v>1.2069985569985571</v>
      </c>
      <c r="L63" s="4">
        <f t="shared" si="32"/>
        <v>1.1789321789321789</v>
      </c>
      <c r="M63" s="4">
        <f t="shared" si="32"/>
        <v>1.1673881673881674</v>
      </c>
      <c r="N63" s="4">
        <f t="shared" si="32"/>
        <v>1.1803751803751803</v>
      </c>
      <c r="O63" s="4">
        <f t="shared" si="32"/>
        <v>1.1406926406926401</v>
      </c>
      <c r="P63" s="4">
        <f t="shared" si="32"/>
        <v>1.194805194805195</v>
      </c>
    </row>
    <row r="64" spans="8:16">
      <c r="H64" s="4">
        <f t="shared" ref="H64:P64" si="33">(H62/H63)</f>
        <v>2.0412473387601753</v>
      </c>
      <c r="I64" s="4">
        <f t="shared" si="33"/>
        <v>1.984671506352087</v>
      </c>
      <c r="J64" s="4">
        <f t="shared" si="33"/>
        <v>2.0033924050632921</v>
      </c>
      <c r="K64" s="4">
        <f t="shared" si="33"/>
        <v>1.9867463685815052</v>
      </c>
      <c r="L64" s="4">
        <f t="shared" si="33"/>
        <v>2.0018115055079559</v>
      </c>
      <c r="M64" s="4">
        <f t="shared" si="33"/>
        <v>2.0216069221260815</v>
      </c>
      <c r="N64" s="4">
        <f t="shared" si="33"/>
        <v>2.0239327628361856</v>
      </c>
      <c r="O64" s="4">
        <f t="shared" si="33"/>
        <v>2.0145654648956368</v>
      </c>
      <c r="P64" s="4">
        <f t="shared" si="33"/>
        <v>1.9986521739130432</v>
      </c>
    </row>
    <row r="65" spans="8:16">
      <c r="H65" s="6">
        <v>8</v>
      </c>
      <c r="I65" s="6">
        <v>7</v>
      </c>
      <c r="J65" s="6">
        <v>8</v>
      </c>
      <c r="K65" s="6">
        <v>8</v>
      </c>
      <c r="L65" s="6">
        <v>7</v>
      </c>
      <c r="M65" s="6">
        <v>7.5</v>
      </c>
      <c r="N65" s="6">
        <v>8</v>
      </c>
      <c r="O65" s="6">
        <v>9</v>
      </c>
      <c r="P65" s="6">
        <v>7.5</v>
      </c>
    </row>
    <row r="66" spans="8:16">
      <c r="H66" s="4">
        <f t="shared" ref="H66:P66" si="34">(H64*100)/(100+H65)</f>
        <v>1.8900438321853474</v>
      </c>
      <c r="I66" s="4">
        <f t="shared" si="34"/>
        <v>1.8548331835066234</v>
      </c>
      <c r="J66" s="4">
        <f t="shared" si="34"/>
        <v>1.8549929676511965</v>
      </c>
      <c r="K66" s="4">
        <f t="shared" si="34"/>
        <v>1.8395799709088012</v>
      </c>
      <c r="L66" s="4">
        <f t="shared" si="34"/>
        <v>1.8708518743065008</v>
      </c>
      <c r="M66" s="4">
        <f t="shared" si="34"/>
        <v>1.8805645787219363</v>
      </c>
      <c r="N66" s="4">
        <f t="shared" si="34"/>
        <v>1.8740118174409124</v>
      </c>
      <c r="O66" s="4">
        <f t="shared" si="34"/>
        <v>1.8482251971519605</v>
      </c>
      <c r="P66" s="4">
        <f t="shared" si="34"/>
        <v>1.8592113245702728</v>
      </c>
    </row>
    <row r="67" spans="8:16">
      <c r="H67" s="4">
        <f t="shared" ref="H67:P67" si="35">H66*100/2.04</f>
        <v>92.649207460066052</v>
      </c>
      <c r="I67" s="4">
        <f t="shared" si="35"/>
        <v>90.923195269932506</v>
      </c>
      <c r="J67" s="4">
        <f t="shared" si="35"/>
        <v>90.931027826039042</v>
      </c>
      <c r="K67" s="4">
        <f t="shared" si="35"/>
        <v>90.17548877003928</v>
      </c>
      <c r="L67" s="4">
        <f t="shared" si="35"/>
        <v>91.708425211102977</v>
      </c>
      <c r="M67" s="4">
        <f t="shared" si="35"/>
        <v>92.184538172643926</v>
      </c>
      <c r="N67" s="4">
        <f t="shared" si="35"/>
        <v>91.863324384358449</v>
      </c>
      <c r="O67" s="4">
        <f t="shared" si="35"/>
        <v>90.599274370194138</v>
      </c>
      <c r="P67" s="4">
        <f t="shared" si="35"/>
        <v>91.137810027954544</v>
      </c>
    </row>
  </sheetData>
  <mergeCells count="11">
    <mergeCell ref="B7:G7"/>
    <mergeCell ref="B2:G2"/>
    <mergeCell ref="B3:G3"/>
    <mergeCell ref="B4:G4"/>
    <mergeCell ref="B5:G5"/>
    <mergeCell ref="B6:G6"/>
    <mergeCell ref="B8:G8"/>
    <mergeCell ref="B9:G9"/>
    <mergeCell ref="B10:G10"/>
    <mergeCell ref="B11:G11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F-no-007</vt:lpstr>
      <vt:lpstr>1</vt:lpstr>
      <vt:lpstr>2</vt:lpstr>
      <vt:lpstr>3</vt:lpstr>
      <vt:lpstr>Sheet1</vt:lpstr>
      <vt:lpstr>'F-no-007'!Print_Area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 J. Devani-3</dc:creator>
  <cp:lastModifiedBy>N. J. Devani-3</cp:lastModifiedBy>
  <cp:lastPrinted>2018-12-27T11:14:50Z</cp:lastPrinted>
  <dcterms:created xsi:type="dcterms:W3CDTF">2018-09-06T04:04:58Z</dcterms:created>
  <dcterms:modified xsi:type="dcterms:W3CDTF">2019-06-23T06:43:35Z</dcterms:modified>
</cp:coreProperties>
</file>